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63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63" i="2"/>
  <c r="J62" i="2"/>
  <c r="J73" i="2"/>
  <c r="J72" i="2"/>
  <c r="J71" i="2"/>
  <c r="J78" i="2"/>
  <c r="J77" i="2"/>
  <c r="J76" i="2"/>
  <c r="J95" i="2"/>
  <c r="J94" i="2"/>
  <c r="J93" i="2"/>
  <c r="J92" i="2"/>
  <c r="J114" i="2"/>
  <c r="J113" i="2"/>
  <c r="J112" i="2"/>
  <c r="J111" i="2"/>
  <c r="J108" i="2"/>
  <c r="J107" i="2" s="1"/>
  <c r="J109" i="2" s="1"/>
  <c r="J105" i="2"/>
  <c r="J104" i="2"/>
  <c r="J103" i="2"/>
  <c r="J102" i="2"/>
  <c r="J99" i="2"/>
  <c r="J98" i="2"/>
  <c r="J89" i="2"/>
  <c r="J88" i="2"/>
  <c r="J87" i="2"/>
  <c r="J84" i="2"/>
  <c r="J83" i="2"/>
  <c r="J82" i="2"/>
  <c r="J81" i="2"/>
  <c r="J117" i="2"/>
  <c r="J116" i="2" s="1"/>
  <c r="X12" i="2"/>
  <c r="X14" i="2"/>
  <c r="X15" i="2"/>
  <c r="X13" i="2"/>
  <c r="X16" i="2"/>
  <c r="X17" i="2"/>
  <c r="X18" i="2"/>
  <c r="X23" i="2"/>
  <c r="X19" i="2"/>
  <c r="X20" i="2"/>
  <c r="X21" i="2"/>
  <c r="X22" i="2"/>
  <c r="X24" i="2"/>
  <c r="X25" i="2"/>
  <c r="X27" i="2"/>
  <c r="X28" i="2"/>
  <c r="X29" i="2"/>
  <c r="X30" i="2"/>
  <c r="X31" i="2"/>
  <c r="X32" i="2"/>
  <c r="X33" i="2"/>
  <c r="X34" i="2"/>
  <c r="X35" i="2"/>
  <c r="X36" i="2"/>
  <c r="X37" i="2"/>
  <c r="X38" i="2"/>
  <c r="X39" i="2"/>
  <c r="X40" i="2"/>
  <c r="X41" i="2"/>
  <c r="X42" i="2"/>
  <c r="X43" i="2"/>
  <c r="X26" i="2"/>
  <c r="C21" i="2"/>
  <c r="D21" i="2"/>
  <c r="C22" i="2"/>
  <c r="D22"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4" i="2"/>
  <c r="D14" i="2"/>
  <c r="C15" i="2"/>
  <c r="D15" i="2"/>
  <c r="C13" i="2"/>
  <c r="D13" i="2"/>
  <c r="C16" i="2"/>
  <c r="D16" i="2"/>
  <c r="C17" i="2"/>
  <c r="D17" i="2"/>
  <c r="C18" i="2"/>
  <c r="D18" i="2"/>
  <c r="C23" i="2"/>
  <c r="D23" i="2"/>
  <c r="C19" i="2"/>
  <c r="D19" i="2"/>
  <c r="E47" i="2"/>
  <c r="O46" i="2"/>
  <c r="F47" i="2"/>
  <c r="G47" i="2"/>
  <c r="C20" i="2"/>
  <c r="B28" i="2"/>
  <c r="B29" i="2"/>
  <c r="B30" i="2"/>
  <c r="B31" i="2"/>
  <c r="B32" i="2"/>
  <c r="B33" i="2"/>
  <c r="B34" i="2"/>
  <c r="B35" i="2"/>
  <c r="B36" i="2"/>
  <c r="B37" i="2"/>
  <c r="B38" i="2"/>
  <c r="B39" i="2"/>
  <c r="B40" i="2"/>
  <c r="B41" i="2"/>
  <c r="B42" i="2"/>
  <c r="B43" i="2"/>
  <c r="B12" i="2"/>
  <c r="B14" i="2"/>
  <c r="B15" i="2"/>
  <c r="B13" i="2"/>
  <c r="B16" i="2"/>
  <c r="B17" i="2"/>
  <c r="B18" i="2"/>
  <c r="B23" i="2"/>
  <c r="B19" i="2"/>
  <c r="B20" i="2"/>
  <c r="B21" i="2"/>
  <c r="B22"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4" i="2"/>
  <c r="J15" i="2"/>
  <c r="J13" i="2"/>
  <c r="J16" i="2"/>
  <c r="J17" i="2"/>
  <c r="J18" i="2"/>
  <c r="J23" i="2"/>
  <c r="D20" i="2"/>
  <c r="J20" i="2"/>
  <c r="J21" i="2"/>
  <c r="J22" i="2"/>
  <c r="J24" i="2"/>
  <c r="J25" i="2"/>
  <c r="J30" i="2"/>
  <c r="J31" i="2"/>
  <c r="J32" i="2"/>
  <c r="J33" i="2"/>
  <c r="J34" i="2"/>
  <c r="J35" i="2"/>
  <c r="J26" i="2"/>
  <c r="J36" i="2"/>
  <c r="J37" i="2"/>
  <c r="J19" i="2"/>
  <c r="J27" i="2"/>
  <c r="J28" i="2"/>
  <c r="J29" i="2"/>
  <c r="J38" i="2"/>
  <c r="J39" i="2"/>
  <c r="J40" i="2"/>
  <c r="J41" i="2"/>
  <c r="J42" i="2"/>
  <c r="J43" i="2"/>
  <c r="J59" i="2"/>
  <c r="J64" i="2"/>
  <c r="J68" i="2"/>
  <c r="J67" i="2"/>
  <c r="J12" i="2"/>
  <c r="B10" i="2"/>
  <c r="J56" i="2" l="1"/>
  <c r="J60" i="2" s="1"/>
  <c r="J66" i="2"/>
  <c r="J69" i="2" s="1"/>
  <c r="J61" i="2"/>
  <c r="J65" i="2" s="1"/>
  <c r="J70" i="2"/>
  <c r="J74" i="2" s="1"/>
  <c r="J101" i="2"/>
  <c r="J106" i="2" s="1"/>
  <c r="J97" i="2"/>
  <c r="J100" i="2" s="1"/>
  <c r="J91" i="2"/>
  <c r="J96" i="2" s="1"/>
  <c r="J86" i="2"/>
  <c r="J90" i="2" s="1"/>
  <c r="J110" i="2"/>
  <c r="J115" i="2" s="1"/>
  <c r="J75" i="2"/>
  <c r="J79" i="2" s="1"/>
  <c r="J80" i="2"/>
  <c r="J85" i="2" s="1"/>
  <c r="E14" i="2"/>
  <c r="G43" i="2"/>
  <c r="F38" i="2"/>
  <c r="F42" i="2"/>
  <c r="E37" i="2"/>
  <c r="E41" i="2"/>
  <c r="F21" i="2"/>
  <c r="G39" i="2"/>
  <c r="X46" i="2"/>
  <c r="C46" i="2" s="1"/>
  <c r="F46" i="2" s="1"/>
  <c r="F34" i="2"/>
  <c r="G31" i="2"/>
  <c r="E29" i="2"/>
  <c r="F26" i="2"/>
  <c r="G22" i="2"/>
  <c r="F19" i="2"/>
  <c r="F16" i="2"/>
  <c r="G21" i="2"/>
  <c r="E21" i="2"/>
  <c r="G42" i="2"/>
  <c r="F41" i="2"/>
  <c r="E40" i="2"/>
  <c r="G38" i="2"/>
  <c r="F37" i="2"/>
  <c r="E36" i="2"/>
  <c r="G34" i="2"/>
  <c r="F33" i="2"/>
  <c r="E32" i="2"/>
  <c r="G30" i="2"/>
  <c r="F29" i="2"/>
  <c r="E28" i="2"/>
  <c r="G26" i="2"/>
  <c r="F25" i="2"/>
  <c r="E24" i="2"/>
  <c r="G20" i="2"/>
  <c r="G19" i="2"/>
  <c r="F23" i="2"/>
  <c r="E18" i="2"/>
  <c r="G16" i="2"/>
  <c r="F13" i="2"/>
  <c r="E15" i="2"/>
  <c r="G12" i="2"/>
  <c r="E12" i="2"/>
  <c r="G35" i="2"/>
  <c r="E33" i="2"/>
  <c r="F30" i="2"/>
  <c r="G27" i="2"/>
  <c r="E25" i="2"/>
  <c r="F20" i="2"/>
  <c r="E23" i="2"/>
  <c r="G17" i="2"/>
  <c r="E13" i="2"/>
  <c r="G14" i="2"/>
  <c r="F43" i="2"/>
  <c r="E42" i="2"/>
  <c r="G40" i="2"/>
  <c r="F39" i="2"/>
  <c r="E38" i="2"/>
  <c r="G36" i="2"/>
  <c r="F35" i="2"/>
  <c r="E34" i="2"/>
  <c r="G32" i="2"/>
  <c r="F31" i="2"/>
  <c r="E30" i="2"/>
  <c r="G28" i="2"/>
  <c r="F27" i="2"/>
  <c r="E26" i="2"/>
  <c r="G24" i="2"/>
  <c r="F22" i="2"/>
  <c r="E20" i="2"/>
  <c r="E19" i="2"/>
  <c r="G18" i="2"/>
  <c r="F17" i="2"/>
  <c r="E16" i="2"/>
  <c r="G15" i="2"/>
  <c r="F14" i="2"/>
  <c r="F12" i="2"/>
  <c r="E43" i="2"/>
  <c r="G41" i="2"/>
  <c r="F40" i="2"/>
  <c r="E39" i="2"/>
  <c r="G37" i="2"/>
  <c r="F36" i="2"/>
  <c r="E35" i="2"/>
  <c r="G33" i="2"/>
  <c r="F32" i="2"/>
  <c r="E31" i="2"/>
  <c r="G29" i="2"/>
  <c r="F28" i="2"/>
  <c r="E27" i="2"/>
  <c r="G25" i="2"/>
  <c r="F24" i="2"/>
  <c r="E22" i="2"/>
  <c r="G23" i="2"/>
  <c r="F18" i="2"/>
  <c r="E17" i="2"/>
  <c r="G13" i="2"/>
  <c r="F15"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<sst xmlns="http://schemas.openxmlformats.org/spreadsheetml/2006/main" count="174" uniqueCount="84">
  <si>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</si>
  <si>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</si>
  <si>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</si>
  <si>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</si>
  <si>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</si>
  <si>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</si>
  <si>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</si>
  <si>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</si>
  <si>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</si>
  <si>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</si>
  <si>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</si>
  <si>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</si>
  <si>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</si>
  <si>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</si>
  <si>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</si>
  <si>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</si>
  <si>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</si>
  <si>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</si>
  <si>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</si>
  <si>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</si>
  <si>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</si>
  <si>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</si>
  <si>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</si>
  <si>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</si>
  <si>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</si>
  <si>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</si>
  <si>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</si>
  <si>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</si>
  <si>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</si>
  <si>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</si>
  <si>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</si>
  <si>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</si>
  <si>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</si>
  <si>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</si>
  <si>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</si>
  <si>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</si>
  <si>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</si>
  <si>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</si>
  <si>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</si>
  <si>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</si>
  <si>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</si>
  <si>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</si>
  <si>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</si>
  <si>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</si>
  <si>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</si>
  <si>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</si>
  <si>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</si>
  <si>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</si>
  <si>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</si>
  <si>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</si>
  <si>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</si>
  <si>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</si>
  <si>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</si>
  <si>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</si>
  <si>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</si>
  <si>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</si>
  <si>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</si>
  <si>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</si>
  <si>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</si>
  <si>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</si>
  <si>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</si>
  <si>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</si>
  <si>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</si>
  <si>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</si>
  <si>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</si>
  <si>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</si>
  <si>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Weizenmehl Type 550</t>
  </si>
  <si>
    <t>Zucker</t>
  </si>
  <si>
    <t>Vollmilchpulver</t>
  </si>
  <si>
    <t>Butter</t>
  </si>
  <si>
    <t>Salz</t>
  </si>
  <si>
    <t>Hefe (Menge nach Führung)</t>
  </si>
  <si>
    <t>Eigelb</t>
  </si>
  <si>
    <t>Wasser (ca.)</t>
  </si>
  <si>
    <t xml:space="preserve">20°C- 22°C </t>
  </si>
  <si>
    <t>15- 30 Minuten</t>
  </si>
  <si>
    <t>Teig portionieren, vorrollen, ca. 30-50 Minuten anfrosten. Dann 3-4 kg Teig auf 1 kg Tourierbutter einziehen, 3 einfache Touren. Benötigt unbedingt eine Nacht eingezogen im Froster für die ausreichende Stabilität. Über Nacht im Kühlschrank auftauen lassen, dann aufarbeiten.</t>
  </si>
  <si>
    <t>Der Teig sollte immer am Vortag hergestellt werden, da dies die besten Ergebnisse gewährleistet.</t>
  </si>
  <si>
    <t>8 Minuten (nach Knetentyp)</t>
  </si>
  <si>
    <t>0 Minuten</t>
  </si>
  <si>
    <t>Goldika / Bio- Profi 50</t>
  </si>
  <si>
    <t>Mögliche Variationen:
- Anpassen der Zuckermenge je nach Wunsch (bzw. Region) auf 2% - 7%
- Zugabemenge des Milchpulvers variieren auf 300g - 600g.
- Zugabemenge des Eigelbs variieren auf 300g - 700g
- Austausch der Butter gegen eine CleanLabel-Margarine, wenn es kein Butter-Croissant sein soll/muss.
- Teig-/Fett-Verhältnis nach Wunsch anpassen, Anzahl der Touren darauf einstellen.</t>
  </si>
  <si>
    <t>Butter-Croissant</t>
  </si>
  <si>
    <t>leckeres Frühstücksgebäck - ganz einfach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</si>
</sst>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3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10"/>
      </left>
      <right/>
      <top style="thin">
        <color indexed="64"/>
      </top>
      <bottom style="thin">
        <color indexed="10"/>
      </bottom>
      <diagonal/>
    </border>
    <border>
      <left/>
      <right/>
      <top style="thin">
        <color indexed="64"/>
      </top>
      <bottom style="thin">
        <color indexed="10"/>
      </bottom>
      <diagonal/>
    </border>
    <border>
      <left/>
      <right style="thin">
        <color indexed="10"/>
      </right>
      <top style="thin">
        <color indexed="64"/>
      </top>
      <bottom style="thin">
        <color indexed="10"/>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24" borderId="35" xfId="0" applyFont="1" applyFill="1" applyBorder="1" applyAlignment="1">
      <alignment horizontal="left" vertical="top" wrapText="1"/>
    </xf>
    <xf numFmtId="0" fontId="25" fillId="24" borderId="18" xfId="0" applyFont="1" applyFill="1" applyBorder="1" applyAlignment="1">
      <alignment horizontal="left" vertical="top" wrapText="1"/>
    </xf>
    <xf numFmtId="0" fontId="25" fillId="24"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25" fillId="24" borderId="35" xfId="0" quotePrefix="1" applyFont="1" applyFill="1" applyBorder="1" applyAlignment="1">
      <alignment horizontal="left" vertical="top"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32" fillId="0" borderId="0" xfId="0" applyFont="1" applyFill="1" applyAlignment="1">
      <alignment horizontal="left" wrapText="1"/>
    </xf>
    <xf numFmtId="0" fontId="25" fillId="0" borderId="32" xfId="0" applyFont="1" applyFill="1" applyBorder="1" applyAlignment="1">
      <alignment horizontal="left" vertical="top" wrapText="1"/>
    </xf>
    <xf numFmtId="0" fontId="25" fillId="0" borderId="33" xfId="0" applyFont="1" applyFill="1" applyBorder="1" applyAlignment="1">
      <alignment horizontal="left" vertical="top" wrapText="1"/>
    </xf>
    <xf numFmtId="0" fontId="25" fillId="0" borderId="34" xfId="0" applyFont="1" applyFill="1" applyBorder="1" applyAlignment="1">
      <alignment horizontal="left" vertical="top" wrapText="1"/>
    </xf>
    <xf numFmtId="0" fontId="25" fillId="24" borderId="15" xfId="0" applyFont="1" applyFill="1" applyBorder="1" applyAlignment="1">
      <alignment horizontal="left" vertical="top"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82</v>
      </c>
      <c r="D3" s="84"/>
      <c r="E3" s="84"/>
      <c r="F3" s="84"/>
      <c r="G3" s="85"/>
      <c r="L3" s="97" t="s">
        <v>32</v>
      </c>
      <c r="M3" s="97"/>
      <c r="O3" s="75">
        <v>10</v>
      </c>
      <c r="Q3" s="35" t="s">
        <v>35</v>
      </c>
    </row>
    <row r="4" spans="1:24" ht="5.25" customHeight="1" x14ac:dyDescent="0.2">
      <c r="A4" s="36"/>
      <c r="B4" s="79"/>
    </row>
    <row r="5" spans="1:24" ht="24.75" customHeight="1" x14ac:dyDescent="0.2">
      <c r="A5" s="36"/>
      <c r="B5" s="79"/>
      <c r="C5" s="102" t="s">
        <v>83</v>
      </c>
      <c r="D5" s="103"/>
      <c r="E5" s="103"/>
      <c r="F5" s="103"/>
      <c r="G5" s="104"/>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IF(L12="","",IF(OR(Q12="U",Q12="O2"),"     "&amp;L12,IF(OR(Q12="U2",Q12="O3"),"         "&amp;L12,IF(Q12="U3","            "&amp;L12,L12))))</f>
        <v>Weizenmehl Type 550</v>
      </c>
      <c r="C12" s="57">
        <f>IF(AND(L12&lt;&gt;"",M12&lt;&gt;""),M12,"")</f>
        <v>10</v>
      </c>
      <c r="D12" s="55" t="str">
        <f t="shared" ref="D12:D19" si="0">IF(AND(O12&lt;&gt;"",M12&lt;&gt;""),$O12,"")</f>
        <v>kg</v>
      </c>
      <c r="E12" s="54">
        <f t="shared" ref="E12:G43" si="1">IF(AND($L$5&gt;0,$O$46&gt;0),"-----",IF($C12&lt;&gt;"",IF($M12&lt;$O$3,$C12*E$47,ROUND($C12*E$47,2)),""))</f>
        <v>10</v>
      </c>
      <c r="F12" s="54">
        <f t="shared" si="1"/>
        <v>20</v>
      </c>
      <c r="G12" s="54">
        <f t="shared" si="1"/>
        <v>30</v>
      </c>
      <c r="H12" s="9"/>
      <c r="I12" s="11"/>
      <c r="J12" s="37" t="str">
        <f>IF(L12&lt;&gt;"","X","")</f>
        <v>X</v>
      </c>
      <c r="K12" s="61" t="s">
        <v>63</v>
      </c>
      <c r="L12" s="45" t="s">
        <v>66</v>
      </c>
      <c r="M12" s="46">
        <v>10</v>
      </c>
      <c r="N12" s="11"/>
      <c r="O12" s="47" t="s">
        <v>7</v>
      </c>
      <c r="P12" s="11"/>
      <c r="Q12" s="48"/>
      <c r="R12" s="11"/>
      <c r="S12" s="45"/>
      <c r="T12" s="53"/>
      <c r="W12" s="10" t="s">
        <v>7</v>
      </c>
      <c r="X12" s="24">
        <f t="shared" ref="X12:X25" si="2">IF(AND(Q12&lt;&gt;"o",Q12&lt;&gt;"o2",Q12&lt;&gt;"o3"),M12,0)</f>
        <v>10</v>
      </c>
    </row>
    <row r="13" spans="1:24" s="10" customFormat="1" ht="20.25" customHeight="1" x14ac:dyDescent="0.2">
      <c r="A13" s="9"/>
      <c r="B13" s="51" t="str">
        <f>IF(L13="","",IF(OR(Q13="U",Q13="O2"),"     "&amp;L13,IF(OR(Q13="U2",Q13="O3"),"         "&amp;L13,IF(Q13="U3","            "&amp;L13,L13))))</f>
        <v>Goldika / Bio- Profi 50</v>
      </c>
      <c r="C13" s="57">
        <f>IF(AND(L13&lt;&gt;"",M13&lt;&gt;""),M13,"")</f>
        <v>0.05</v>
      </c>
      <c r="D13" s="55" t="str">
        <f>IF(AND(O13&lt;&gt;"",M13&lt;&gt;""),$O13,"")</f>
        <v>kg</v>
      </c>
      <c r="E13" s="54">
        <f t="shared" si="1"/>
        <v>0.05</v>
      </c>
      <c r="F13" s="54">
        <f t="shared" si="1"/>
        <v>0.1</v>
      </c>
      <c r="G13" s="54">
        <f t="shared" si="1"/>
        <v>0.15000000000000002</v>
      </c>
      <c r="H13" s="9"/>
      <c r="I13" s="11"/>
      <c r="J13" s="37" t="str">
        <f>IF(L13&lt;&gt;"","X","")</f>
        <v>X</v>
      </c>
      <c r="K13" s="61" t="s">
        <v>63</v>
      </c>
      <c r="L13" s="45" t="s">
        <v>80</v>
      </c>
      <c r="M13" s="46">
        <v>0.05</v>
      </c>
      <c r="N13" s="11"/>
      <c r="O13" s="47" t="s">
        <v>7</v>
      </c>
      <c r="P13" s="11"/>
      <c r="Q13" s="48"/>
      <c r="R13" s="11"/>
      <c r="S13" s="45"/>
      <c r="T13" s="53"/>
      <c r="W13" s="10" t="s">
        <v>7</v>
      </c>
      <c r="X13" s="24">
        <f>IF(AND(Q13&lt;&gt;"o",Q13&lt;&gt;"o2",Q13&lt;&gt;"o3"),M13,0)</f>
        <v>0.05</v>
      </c>
    </row>
    <row r="14" spans="1:24" s="10" customFormat="1" ht="20.25" customHeight="1" x14ac:dyDescent="0.2">
      <c r="A14" s="9"/>
      <c r="B14" s="51" t="str">
        <f t="shared" ref="B14:B43" si="3">IF(L14="","",IF(OR(Q14="U",Q14="O2"),"     "&amp;L14,IF(OR(Q14="U2",Q14="O3"),"         "&amp;L14,IF(Q14="U3","            "&amp;L14,L14))))</f>
        <v>Zucker</v>
      </c>
      <c r="C14" s="57">
        <f t="shared" ref="C14:C19" si="4">IF(AND(L14&lt;&gt;"",M14&lt;&gt;""),M14,"")</f>
        <v>0.3</v>
      </c>
      <c r="D14" s="55" t="str">
        <f t="shared" si="0"/>
        <v>kg</v>
      </c>
      <c r="E14" s="54">
        <f t="shared" si="1"/>
        <v>0.3</v>
      </c>
      <c r="F14" s="54">
        <f t="shared" si="1"/>
        <v>0.6</v>
      </c>
      <c r="G14" s="54">
        <f t="shared" si="1"/>
        <v>0.89999999999999991</v>
      </c>
      <c r="H14" s="9"/>
      <c r="I14" s="11"/>
      <c r="J14" s="37" t="str">
        <f t="shared" ref="J14:J43" si="5">IF(L14&lt;&gt;"","X","")</f>
        <v>X</v>
      </c>
      <c r="K14" s="61" t="s">
        <v>63</v>
      </c>
      <c r="L14" s="45" t="s">
        <v>67</v>
      </c>
      <c r="M14" s="46">
        <v>0.3</v>
      </c>
      <c r="N14" s="11"/>
      <c r="O14" s="47" t="s">
        <v>7</v>
      </c>
      <c r="P14" s="11"/>
      <c r="Q14" s="48"/>
      <c r="R14" s="11"/>
      <c r="S14" s="45"/>
      <c r="T14" s="53"/>
      <c r="W14" s="10" t="s">
        <v>7</v>
      </c>
      <c r="X14" s="24">
        <f t="shared" si="2"/>
        <v>0.3</v>
      </c>
    </row>
    <row r="15" spans="1:24" s="10" customFormat="1" ht="20.25" customHeight="1" x14ac:dyDescent="0.2">
      <c r="A15" s="9"/>
      <c r="B15" s="51" t="str">
        <f t="shared" si="3"/>
        <v>Vollmilchpulver</v>
      </c>
      <c r="C15" s="57">
        <f t="shared" si="4"/>
        <v>0.6</v>
      </c>
      <c r="D15" s="55" t="str">
        <f t="shared" si="0"/>
        <v>kg</v>
      </c>
      <c r="E15" s="54">
        <f t="shared" si="1"/>
        <v>0.6</v>
      </c>
      <c r="F15" s="54">
        <f t="shared" si="1"/>
        <v>1.2</v>
      </c>
      <c r="G15" s="54">
        <f t="shared" si="1"/>
        <v>1.7999999999999998</v>
      </c>
      <c r="H15" s="9"/>
      <c r="I15" s="11"/>
      <c r="J15" s="37" t="str">
        <f t="shared" si="5"/>
        <v>X</v>
      </c>
      <c r="K15" s="61" t="s">
        <v>63</v>
      </c>
      <c r="L15" s="45" t="s">
        <v>68</v>
      </c>
      <c r="M15" s="46">
        <v>0.6</v>
      </c>
      <c r="N15" s="11"/>
      <c r="O15" s="47" t="s">
        <v>7</v>
      </c>
      <c r="P15" s="11"/>
      <c r="Q15" s="48"/>
      <c r="R15" s="11"/>
      <c r="S15" s="45"/>
      <c r="T15" s="53"/>
      <c r="W15" s="10" t="s">
        <v>7</v>
      </c>
      <c r="X15" s="24">
        <f t="shared" si="2"/>
        <v>0.6</v>
      </c>
    </row>
    <row r="16" spans="1:24" s="10" customFormat="1" ht="20.25" customHeight="1" x14ac:dyDescent="0.2">
      <c r="A16" s="9"/>
      <c r="B16" s="51" t="str">
        <f t="shared" si="3"/>
        <v>Butter</v>
      </c>
      <c r="C16" s="57">
        <f t="shared" si="4"/>
        <v>0.4</v>
      </c>
      <c r="D16" s="55" t="str">
        <f t="shared" si="0"/>
        <v>kg</v>
      </c>
      <c r="E16" s="54">
        <f t="shared" si="1"/>
        <v>0.4</v>
      </c>
      <c r="F16" s="54">
        <f t="shared" si="1"/>
        <v>0.8</v>
      </c>
      <c r="G16" s="54">
        <f t="shared" si="1"/>
        <v>1.2000000000000002</v>
      </c>
      <c r="H16" s="9"/>
      <c r="I16" s="11"/>
      <c r="J16" s="37" t="str">
        <f t="shared" si="5"/>
        <v>X</v>
      </c>
      <c r="K16" s="61" t="s">
        <v>63</v>
      </c>
      <c r="L16" s="45" t="s">
        <v>69</v>
      </c>
      <c r="M16" s="46">
        <v>0.4</v>
      </c>
      <c r="N16" s="11"/>
      <c r="O16" s="47" t="s">
        <v>7</v>
      </c>
      <c r="P16" s="11"/>
      <c r="Q16" s="48"/>
      <c r="R16" s="11"/>
      <c r="S16" s="45"/>
      <c r="T16" s="53"/>
      <c r="W16" s="10" t="s">
        <v>7</v>
      </c>
      <c r="X16" s="24">
        <f t="shared" si="2"/>
        <v>0.4</v>
      </c>
    </row>
    <row r="17" spans="1:24" s="10" customFormat="1" ht="20.25" customHeight="1" x14ac:dyDescent="0.2">
      <c r="A17" s="9"/>
      <c r="B17" s="51" t="str">
        <f t="shared" si="3"/>
        <v>Salz</v>
      </c>
      <c r="C17" s="57">
        <f t="shared" si="4"/>
        <v>0.23</v>
      </c>
      <c r="D17" s="55" t="str">
        <f t="shared" si="0"/>
        <v>kg</v>
      </c>
      <c r="E17" s="54">
        <f t="shared" si="1"/>
        <v>0.23</v>
      </c>
      <c r="F17" s="54">
        <f t="shared" si="1"/>
        <v>0.46</v>
      </c>
      <c r="G17" s="54">
        <f t="shared" si="1"/>
        <v>0.69000000000000006</v>
      </c>
      <c r="H17" s="9"/>
      <c r="I17" s="11"/>
      <c r="J17" s="37" t="str">
        <f t="shared" si="5"/>
        <v>X</v>
      </c>
      <c r="K17" s="61" t="s">
        <v>63</v>
      </c>
      <c r="L17" s="45" t="s">
        <v>70</v>
      </c>
      <c r="M17" s="46">
        <v>0.23</v>
      </c>
      <c r="N17" s="11"/>
      <c r="O17" s="47" t="s">
        <v>7</v>
      </c>
      <c r="P17" s="11"/>
      <c r="Q17" s="48"/>
      <c r="R17" s="11"/>
      <c r="S17" s="45"/>
      <c r="T17" s="53"/>
      <c r="W17" s="10" t="s">
        <v>7</v>
      </c>
      <c r="X17" s="24">
        <f t="shared" si="2"/>
        <v>0.23</v>
      </c>
    </row>
    <row r="18" spans="1:24" s="10" customFormat="1" ht="20.25" customHeight="1" x14ac:dyDescent="0.2">
      <c r="A18" s="9"/>
      <c r="B18" s="51" t="str">
        <f t="shared" si="3"/>
        <v>Hefe (Menge nach Führung)</v>
      </c>
      <c r="C18" s="57">
        <f t="shared" si="4"/>
        <v>0.5</v>
      </c>
      <c r="D18" s="55" t="str">
        <f t="shared" si="0"/>
        <v>kg</v>
      </c>
      <c r="E18" s="54">
        <f t="shared" si="1"/>
        <v>0.5</v>
      </c>
      <c r="F18" s="54">
        <f t="shared" si="1"/>
        <v>1</v>
      </c>
      <c r="G18" s="54">
        <f t="shared" si="1"/>
        <v>1.5</v>
      </c>
      <c r="H18" s="9"/>
      <c r="I18" s="11"/>
      <c r="J18" s="37" t="str">
        <f t="shared" si="5"/>
        <v>X</v>
      </c>
      <c r="K18" s="61" t="s">
        <v>63</v>
      </c>
      <c r="L18" s="45" t="s">
        <v>71</v>
      </c>
      <c r="M18" s="46">
        <v>0.5</v>
      </c>
      <c r="N18" s="11"/>
      <c r="O18" s="47" t="s">
        <v>7</v>
      </c>
      <c r="P18" s="11"/>
      <c r="Q18" s="48"/>
      <c r="R18" s="11"/>
      <c r="S18" s="45"/>
      <c r="T18" s="53"/>
      <c r="W18" s="10" t="s">
        <v>7</v>
      </c>
      <c r="X18" s="24">
        <f t="shared" si="2"/>
        <v>0.5</v>
      </c>
    </row>
    <row r="19" spans="1:24" s="10" customFormat="1" ht="20.25" customHeight="1" x14ac:dyDescent="0.2">
      <c r="A19" s="9"/>
      <c r="B19" s="51" t="str">
        <f t="shared" si="3"/>
        <v>Eigelb</v>
      </c>
      <c r="C19" s="57">
        <f t="shared" si="4"/>
        <v>0.7</v>
      </c>
      <c r="D19" s="55" t="str">
        <f t="shared" si="0"/>
        <v>kg</v>
      </c>
      <c r="E19" s="54">
        <f t="shared" si="1"/>
        <v>0.7</v>
      </c>
      <c r="F19" s="54">
        <f t="shared" si="1"/>
        <v>1.4</v>
      </c>
      <c r="G19" s="54">
        <f t="shared" si="1"/>
        <v>2.0999999999999996</v>
      </c>
      <c r="H19" s="9"/>
      <c r="I19" s="11"/>
      <c r="J19" s="37" t="str">
        <f>IF(L19&lt;&gt;"","X","")</f>
        <v>X</v>
      </c>
      <c r="K19" s="61" t="s">
        <v>63</v>
      </c>
      <c r="L19" s="45" t="s">
        <v>72</v>
      </c>
      <c r="M19" s="46">
        <v>0.7</v>
      </c>
      <c r="N19" s="11"/>
      <c r="O19" s="47" t="s">
        <v>7</v>
      </c>
      <c r="P19" s="11"/>
      <c r="Q19" s="48"/>
      <c r="R19" s="11"/>
      <c r="S19" s="45"/>
      <c r="T19" s="53"/>
      <c r="W19" s="10" t="s">
        <v>7</v>
      </c>
      <c r="X19" s="24">
        <f t="shared" si="2"/>
        <v>0.7</v>
      </c>
    </row>
    <row r="20" spans="1:24" s="10" customFormat="1" ht="20.25" customHeight="1" x14ac:dyDescent="0.2">
      <c r="A20" s="9"/>
      <c r="B20" s="56" t="str">
        <f t="shared" si="3"/>
        <v>Wasser (ca.)</v>
      </c>
      <c r="C20" s="57">
        <f t="shared" ref="C20:C30" si="6">IF(AND(L20&lt;&gt;"",M20&lt;&gt;""),M20,"")</f>
        <v>5</v>
      </c>
      <c r="D20" s="55" t="str">
        <f t="shared" ref="D20:D30" si="7">IF(AND(O20&lt;&gt;"",M20&lt;&gt;""),$O20,"")</f>
        <v>kg</v>
      </c>
      <c r="E20" s="54">
        <f t="shared" si="1"/>
        <v>5</v>
      </c>
      <c r="F20" s="54">
        <f t="shared" si="1"/>
        <v>10</v>
      </c>
      <c r="G20" s="54">
        <f t="shared" si="1"/>
        <v>15</v>
      </c>
      <c r="H20" s="9"/>
      <c r="I20" s="11"/>
      <c r="J20" s="37" t="str">
        <f t="shared" si="5"/>
        <v>X</v>
      </c>
      <c r="K20" s="61" t="s">
        <v>63</v>
      </c>
      <c r="L20" s="45" t="s">
        <v>73</v>
      </c>
      <c r="M20" s="46">
        <v>5</v>
      </c>
      <c r="N20" s="11"/>
      <c r="O20" s="47" t="s">
        <v>7</v>
      </c>
      <c r="P20" s="11"/>
      <c r="Q20" s="48"/>
      <c r="R20" s="11"/>
      <c r="S20" s="45"/>
      <c r="T20" s="53"/>
      <c r="W20" s="10" t="s">
        <v>7</v>
      </c>
      <c r="X20" s="24">
        <f t="shared" si="2"/>
        <v>5</v>
      </c>
    </row>
    <row r="21" spans="1:24" s="10" customFormat="1" ht="20.25" hidden="1" customHeight="1" x14ac:dyDescent="0.2">
      <c r="A21" s="9"/>
      <c r="B21" s="51" t="str">
        <f t="shared" si="3"/>
        <v/>
      </c>
      <c r="C21" s="57" t="str">
        <f t="shared" si="6"/>
        <v/>
      </c>
      <c r="D21" s="55" t="str">
        <f t="shared" si="7"/>
        <v/>
      </c>
      <c r="E21" s="54" t="str">
        <f t="shared" si="1"/>
        <v/>
      </c>
      <c r="F21" s="54" t="str">
        <f t="shared" si="1"/>
        <v/>
      </c>
      <c r="G21" s="54" t="str">
        <f t="shared" si="1"/>
        <v/>
      </c>
      <c r="H21" s="9"/>
      <c r="I21" s="11"/>
      <c r="J21" s="37" t="str">
        <f t="shared" si="5"/>
        <v/>
      </c>
      <c r="K21" s="61" t="s">
        <v>63</v>
      </c>
      <c r="L21" s="45"/>
      <c r="M21" s="46"/>
      <c r="N21" s="11"/>
      <c r="O21" s="47"/>
      <c r="P21" s="11"/>
      <c r="Q21" s="48"/>
      <c r="R21" s="11"/>
      <c r="S21" s="45"/>
      <c r="T21" s="53"/>
      <c r="W21" s="10" t="s">
        <v>7</v>
      </c>
      <c r="X21" s="24">
        <f t="shared" si="2"/>
        <v>0</v>
      </c>
    </row>
    <row r="22" spans="1:24" s="10" customFormat="1" ht="20.25" hidden="1" customHeight="1" x14ac:dyDescent="0.2">
      <c r="A22" s="9"/>
      <c r="B22" s="51" t="str">
        <f t="shared" si="3"/>
        <v/>
      </c>
      <c r="C22" s="57" t="str">
        <f t="shared" si="6"/>
        <v/>
      </c>
      <c r="D22" s="55" t="str">
        <f t="shared" si="7"/>
        <v/>
      </c>
      <c r="E22" s="54" t="str">
        <f t="shared" si="1"/>
        <v/>
      </c>
      <c r="F22" s="54" t="str">
        <f t="shared" si="1"/>
        <v/>
      </c>
      <c r="G22" s="54" t="str">
        <f t="shared" si="1"/>
        <v/>
      </c>
      <c r="H22" s="9"/>
      <c r="I22" s="11"/>
      <c r="J22" s="37" t="str">
        <f t="shared" si="5"/>
        <v/>
      </c>
      <c r="K22" s="61" t="s">
        <v>63</v>
      </c>
      <c r="L22" s="45"/>
      <c r="M22" s="46"/>
      <c r="N22" s="11"/>
      <c r="O22" s="47"/>
      <c r="P22" s="11"/>
      <c r="Q22" s="48"/>
      <c r="R22" s="11"/>
      <c r="S22" s="45"/>
      <c r="T22" s="53"/>
      <c r="W22" s="10" t="s">
        <v>7</v>
      </c>
      <c r="X22" s="24">
        <f t="shared" si="2"/>
        <v>0</v>
      </c>
    </row>
    <row r="23" spans="1:24" s="10" customFormat="1" ht="20.25" hidden="1" customHeight="1" x14ac:dyDescent="0.2">
      <c r="A23" s="9"/>
      <c r="B23" s="51" t="str">
        <f>IF(L23="","",IF(OR(Q23="U",Q23="O2"),"     "&amp;L23,IF(OR(Q23="U2",Q23="O3"),"         "&amp;L23,IF(Q23="U3","            "&amp;L23,L23))))</f>
        <v/>
      </c>
      <c r="C23" s="57" t="str">
        <f>IF(AND(L23&lt;&gt;"",M23&lt;&gt;""),M23,"")</f>
        <v/>
      </c>
      <c r="D23" s="55" t="str">
        <f>IF(AND(O23&lt;&gt;"",M23&lt;&gt;""),$O23,"")</f>
        <v/>
      </c>
      <c r="E23" s="54" t="str">
        <f t="shared" si="1"/>
        <v/>
      </c>
      <c r="F23" s="54" t="str">
        <f t="shared" si="1"/>
        <v/>
      </c>
      <c r="G23" s="54" t="str">
        <f t="shared" si="1"/>
        <v/>
      </c>
      <c r="H23" s="9"/>
      <c r="I23" s="11"/>
      <c r="J23" s="37" t="str">
        <f>IF(L23&lt;&gt;"","X","")</f>
        <v/>
      </c>
      <c r="K23" s="61" t="s">
        <v>63</v>
      </c>
      <c r="L23" s="45"/>
      <c r="M23" s="46"/>
      <c r="N23" s="11"/>
      <c r="O23" s="47"/>
      <c r="P23" s="11"/>
      <c r="Q23" s="48"/>
      <c r="R23" s="11"/>
      <c r="S23" s="45"/>
      <c r="T23" s="53"/>
      <c r="W23" s="10" t="s">
        <v>7</v>
      </c>
      <c r="X23" s="24">
        <f>IF(AND(Q23&lt;&gt;"o",Q23&lt;&gt;"o2",Q23&lt;&gt;"o3"),M23,0)</f>
        <v>0</v>
      </c>
    </row>
    <row r="24" spans="1:24" s="10" customFormat="1" ht="20.25" hidden="1" customHeight="1" x14ac:dyDescent="0.2">
      <c r="A24" s="9"/>
      <c r="B24" s="51" t="str">
        <f t="shared" si="3"/>
        <v/>
      </c>
      <c r="C24" s="57" t="str">
        <f t="shared" si="6"/>
        <v/>
      </c>
      <c r="D24" s="55" t="str">
        <f t="shared" si="7"/>
        <v/>
      </c>
      <c r="E24" s="54" t="str">
        <f t="shared" si="1"/>
        <v/>
      </c>
      <c r="F24" s="54" t="str">
        <f t="shared" si="1"/>
        <v/>
      </c>
      <c r="G24" s="54" t="str">
        <f t="shared" si="1"/>
        <v/>
      </c>
      <c r="H24" s="9"/>
      <c r="I24" s="11"/>
      <c r="J24" s="37" t="str">
        <f t="shared" si="5"/>
        <v/>
      </c>
      <c r="K24" s="61" t="s">
        <v>63</v>
      </c>
      <c r="L24" s="45"/>
      <c r="M24" s="46"/>
      <c r="N24" s="11"/>
      <c r="O24" s="47"/>
      <c r="P24" s="11"/>
      <c r="Q24" s="48"/>
      <c r="R24" s="11"/>
      <c r="S24" s="45"/>
      <c r="T24" s="53"/>
      <c r="W24" s="10" t="s">
        <v>7</v>
      </c>
      <c r="X24" s="24">
        <f t="shared" si="2"/>
        <v>0</v>
      </c>
    </row>
    <row r="25" spans="1:24" s="10" customFormat="1" ht="20.25" hidden="1" customHeight="1" x14ac:dyDescent="0.2">
      <c r="A25" s="9"/>
      <c r="B25" s="51" t="str">
        <f t="shared" si="3"/>
        <v/>
      </c>
      <c r="C25" s="57" t="str">
        <f t="shared" si="6"/>
        <v/>
      </c>
      <c r="D25" s="55" t="str">
        <f t="shared" si="7"/>
        <v/>
      </c>
      <c r="E25" s="54" t="str">
        <f t="shared" si="1"/>
        <v/>
      </c>
      <c r="F25" s="54" t="str">
        <f t="shared" si="1"/>
        <v/>
      </c>
      <c r="G25" s="54" t="str">
        <f t="shared" si="1"/>
        <v/>
      </c>
      <c r="H25" s="9"/>
      <c r="I25" s="11"/>
      <c r="J25" s="37" t="str">
        <f t="shared" si="5"/>
        <v/>
      </c>
      <c r="K25" s="61" t="s">
        <v>63</v>
      </c>
      <c r="L25" s="45"/>
      <c r="M25" s="46"/>
      <c r="N25" s="11"/>
      <c r="O25" s="47"/>
      <c r="P25" s="11"/>
      <c r="Q25" s="48"/>
      <c r="R25" s="11"/>
      <c r="S25" s="45"/>
      <c r="T25" s="53"/>
      <c r="W25" s="10" t="s">
        <v>7</v>
      </c>
      <c r="X25" s="24">
        <f t="shared" si="2"/>
        <v>0</v>
      </c>
    </row>
    <row r="26" spans="1:24" s="10" customFormat="1" ht="20.25" hidden="1" customHeight="1" x14ac:dyDescent="0.2">
      <c r="A26" s="9"/>
      <c r="B26" s="51" t="str">
        <f t="shared" si="3"/>
        <v/>
      </c>
      <c r="C26" s="57" t="str">
        <f t="shared" si="6"/>
        <v/>
      </c>
      <c r="D26" s="55" t="str">
        <f t="shared" si="7"/>
        <v/>
      </c>
      <c r="E26" s="54" t="str">
        <f t="shared" si="1"/>
        <v/>
      </c>
      <c r="F26" s="54" t="str">
        <f t="shared" si="1"/>
        <v/>
      </c>
      <c r="G26" s="54" t="str">
        <f t="shared" si="1"/>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3"/>
        <v/>
      </c>
      <c r="C27" s="57" t="str">
        <f t="shared" si="6"/>
        <v/>
      </c>
      <c r="D27" s="55" t="str">
        <f t="shared" si="7"/>
        <v/>
      </c>
      <c r="E27" s="54" t="str">
        <f t="shared" si="1"/>
        <v/>
      </c>
      <c r="F27" s="54" t="str">
        <f t="shared" si="1"/>
        <v/>
      </c>
      <c r="G27" s="54" t="str">
        <f t="shared" si="1"/>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3"/>
        <v/>
      </c>
      <c r="C28" s="57" t="str">
        <f t="shared" si="6"/>
        <v/>
      </c>
      <c r="D28" s="55" t="str">
        <f t="shared" si="7"/>
        <v/>
      </c>
      <c r="E28" s="54" t="str">
        <f t="shared" si="1"/>
        <v/>
      </c>
      <c r="F28" s="54" t="str">
        <f t="shared" si="1"/>
        <v/>
      </c>
      <c r="G28" s="54" t="str">
        <f t="shared" si="1"/>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3"/>
        <v/>
      </c>
      <c r="C29" s="57" t="str">
        <f t="shared" si="6"/>
        <v/>
      </c>
      <c r="D29" s="55" t="str">
        <f t="shared" si="7"/>
        <v/>
      </c>
      <c r="E29" s="54" t="str">
        <f t="shared" si="1"/>
        <v/>
      </c>
      <c r="F29" s="54" t="str">
        <f t="shared" si="1"/>
        <v/>
      </c>
      <c r="G29" s="54" t="str">
        <f t="shared" si="1"/>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3"/>
        <v/>
      </c>
      <c r="C30" s="57" t="str">
        <f t="shared" si="6"/>
        <v/>
      </c>
      <c r="D30" s="55" t="str">
        <f t="shared" si="7"/>
        <v/>
      </c>
      <c r="E30" s="54" t="str">
        <f t="shared" si="1"/>
        <v/>
      </c>
      <c r="F30" s="54" t="str">
        <f t="shared" si="1"/>
        <v/>
      </c>
      <c r="G30" s="54" t="str">
        <f t="shared" si="1"/>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3"/>
        <v/>
      </c>
      <c r="C31" s="57" t="str">
        <f t="shared" ref="C31:C43" si="9">IF(AND(L31&lt;&gt;"",M31&lt;&gt;""),M31,"")</f>
        <v/>
      </c>
      <c r="D31" s="55" t="str">
        <f t="shared" ref="D31:D43" si="10">IF(AND(O31&lt;&gt;"",M31&lt;&gt;""),$O31,"")</f>
        <v/>
      </c>
      <c r="E31" s="54" t="str">
        <f t="shared" si="1"/>
        <v/>
      </c>
      <c r="F31" s="54" t="str">
        <f t="shared" si="1"/>
        <v/>
      </c>
      <c r="G31" s="54" t="str">
        <f t="shared" si="1"/>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3"/>
        <v/>
      </c>
      <c r="C32" s="57" t="str">
        <f t="shared" si="9"/>
        <v/>
      </c>
      <c r="D32" s="55" t="str">
        <f t="shared" si="10"/>
        <v/>
      </c>
      <c r="E32" s="54" t="str">
        <f t="shared" si="1"/>
        <v/>
      </c>
      <c r="F32" s="54" t="str">
        <f t="shared" si="1"/>
        <v/>
      </c>
      <c r="G32" s="54" t="str">
        <f t="shared" si="1"/>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3"/>
        <v/>
      </c>
      <c r="C33" s="57" t="str">
        <f t="shared" si="9"/>
        <v/>
      </c>
      <c r="D33" s="55" t="str">
        <f t="shared" si="10"/>
        <v/>
      </c>
      <c r="E33" s="54" t="str">
        <f t="shared" si="1"/>
        <v/>
      </c>
      <c r="F33" s="54" t="str">
        <f t="shared" si="1"/>
        <v/>
      </c>
      <c r="G33" s="54" t="str">
        <f t="shared" si="1"/>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3"/>
        <v/>
      </c>
      <c r="C34" s="57" t="str">
        <f t="shared" si="9"/>
        <v/>
      </c>
      <c r="D34" s="55" t="str">
        <f t="shared" si="10"/>
        <v/>
      </c>
      <c r="E34" s="54" t="str">
        <f t="shared" si="1"/>
        <v/>
      </c>
      <c r="F34" s="54" t="str">
        <f t="shared" si="1"/>
        <v/>
      </c>
      <c r="G34" s="54" t="str">
        <f t="shared" si="1"/>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3"/>
        <v/>
      </c>
      <c r="C35" s="57" t="str">
        <f t="shared" si="9"/>
        <v/>
      </c>
      <c r="D35" s="55" t="str">
        <f t="shared" si="10"/>
        <v/>
      </c>
      <c r="E35" s="54" t="str">
        <f t="shared" si="1"/>
        <v/>
      </c>
      <c r="F35" s="54" t="str">
        <f t="shared" si="1"/>
        <v/>
      </c>
      <c r="G35" s="54" t="str">
        <f t="shared" si="1"/>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3"/>
        <v/>
      </c>
      <c r="C36" s="57" t="str">
        <f t="shared" si="9"/>
        <v/>
      </c>
      <c r="D36" s="55" t="str">
        <f t="shared" si="10"/>
        <v/>
      </c>
      <c r="E36" s="54" t="str">
        <f t="shared" si="1"/>
        <v/>
      </c>
      <c r="F36" s="54" t="str">
        <f t="shared" si="1"/>
        <v/>
      </c>
      <c r="G36" s="54" t="str">
        <f t="shared" si="1"/>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3"/>
        <v/>
      </c>
      <c r="C37" s="57" t="str">
        <f t="shared" si="9"/>
        <v/>
      </c>
      <c r="D37" s="55" t="str">
        <f t="shared" si="10"/>
        <v/>
      </c>
      <c r="E37" s="54" t="str">
        <f t="shared" si="1"/>
        <v/>
      </c>
      <c r="F37" s="54" t="str">
        <f t="shared" si="1"/>
        <v/>
      </c>
      <c r="G37" s="54" t="str">
        <f t="shared" si="1"/>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3"/>
        <v/>
      </c>
      <c r="C38" s="57" t="str">
        <f t="shared" si="9"/>
        <v/>
      </c>
      <c r="D38" s="55" t="str">
        <f t="shared" si="10"/>
        <v/>
      </c>
      <c r="E38" s="54" t="str">
        <f t="shared" si="1"/>
        <v/>
      </c>
      <c r="F38" s="54" t="str">
        <f t="shared" si="1"/>
        <v/>
      </c>
      <c r="G38" s="54" t="str">
        <f t="shared" si="1"/>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3"/>
        <v/>
      </c>
      <c r="C39" s="57" t="str">
        <f t="shared" si="9"/>
        <v/>
      </c>
      <c r="D39" s="55" t="str">
        <f t="shared" si="10"/>
        <v/>
      </c>
      <c r="E39" s="54" t="str">
        <f t="shared" si="1"/>
        <v/>
      </c>
      <c r="F39" s="54" t="str">
        <f t="shared" si="1"/>
        <v/>
      </c>
      <c r="G39" s="54" t="str">
        <f t="shared" si="1"/>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3"/>
        <v/>
      </c>
      <c r="C40" s="57" t="str">
        <f t="shared" si="9"/>
        <v/>
      </c>
      <c r="D40" s="55" t="str">
        <f t="shared" si="10"/>
        <v/>
      </c>
      <c r="E40" s="54" t="str">
        <f t="shared" si="1"/>
        <v/>
      </c>
      <c r="F40" s="54" t="str">
        <f t="shared" si="1"/>
        <v/>
      </c>
      <c r="G40" s="54" t="str">
        <f t="shared" si="1"/>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3"/>
        <v/>
      </c>
      <c r="C41" s="57" t="str">
        <f t="shared" si="9"/>
        <v/>
      </c>
      <c r="D41" s="55" t="str">
        <f t="shared" si="10"/>
        <v/>
      </c>
      <c r="E41" s="54" t="str">
        <f t="shared" si="1"/>
        <v/>
      </c>
      <c r="F41" s="54" t="str">
        <f t="shared" si="1"/>
        <v/>
      </c>
      <c r="G41" s="54" t="str">
        <f t="shared" si="1"/>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3"/>
        <v/>
      </c>
      <c r="C42" s="57" t="str">
        <f t="shared" si="9"/>
        <v/>
      </c>
      <c r="D42" s="55" t="str">
        <f t="shared" si="10"/>
        <v/>
      </c>
      <c r="E42" s="54" t="str">
        <f t="shared" si="1"/>
        <v/>
      </c>
      <c r="F42" s="54" t="str">
        <f t="shared" si="1"/>
        <v/>
      </c>
      <c r="G42" s="54" t="str">
        <f t="shared" si="1"/>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3"/>
        <v/>
      </c>
      <c r="C43" s="57" t="str">
        <f t="shared" si="9"/>
        <v/>
      </c>
      <c r="D43" s="55" t="str">
        <f t="shared" si="10"/>
        <v/>
      </c>
      <c r="E43" s="54" t="str">
        <f t="shared" si="1"/>
        <v/>
      </c>
      <c r="F43" s="54" t="str">
        <f t="shared" si="1"/>
        <v/>
      </c>
      <c r="G43" s="54" t="str">
        <f t="shared" si="1"/>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42049.941547337963</v>
      </c>
      <c r="C46" s="16">
        <f>IF(O46&gt;0,"",X46)</f>
        <v>17.78</v>
      </c>
      <c r="D46" s="70"/>
      <c r="E46" s="72">
        <f>IF($O$46&gt;0,"-----",IF($L$5&lt;&gt;"",$L$5*E10,E10*$C$46))</f>
        <v>17.78</v>
      </c>
      <c r="F46" s="72">
        <f>IF($O$46&gt;0,"-----",IF($L$5&lt;&gt;"",$L$5*F10,F10*$C$46))</f>
        <v>35.56</v>
      </c>
      <c r="G46" s="72">
        <f>IF($O$46&gt;0,"-----",IF($L$5&lt;&gt;"",$L$5*G10,G10*$C$46))</f>
        <v>53.34</v>
      </c>
      <c r="H46"/>
      <c r="I46" s="4"/>
      <c r="J46" s="38" t="s">
        <v>30</v>
      </c>
      <c r="K46" s="14"/>
      <c r="L46" s="14"/>
      <c r="M46" s="14"/>
      <c r="N46" s="14"/>
      <c r="O46" s="76">
        <f>COUNTIF(O12:O43,"=St.")</f>
        <v>0</v>
      </c>
      <c r="P46" s="14"/>
      <c r="Q46" s="14"/>
      <c r="R46" s="2"/>
      <c r="X46" s="25">
        <f>SUM(X11:X45)</f>
        <v>17.78</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5.75" customHeight="1" x14ac:dyDescent="0.25">
      <c r="A54" s="23"/>
      <c r="B54" s="87" t="s">
        <v>77</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0"/>
      <c r="D62" s="81"/>
      <c r="E62" s="81"/>
      <c r="F62" s="81"/>
      <c r="G62" s="82"/>
      <c r="H62" s="23"/>
      <c r="I62" s="23"/>
      <c r="J62" s="38" t="str">
        <f>IF(C62&lt;&gt;"","X","")</f>
        <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78</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79</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74</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75</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156" customHeight="1" x14ac:dyDescent="0.25">
      <c r="A93" s="34"/>
      <c r="B93" s="33" t="s">
        <v>23</v>
      </c>
      <c r="C93" s="101" t="s">
        <v>76</v>
      </c>
      <c r="D93" s="101"/>
      <c r="E93" s="101"/>
      <c r="F93" s="101"/>
      <c r="G93" s="101"/>
      <c r="H93" s="23"/>
      <c r="I93" s="23"/>
      <c r="J93" s="38" t="str">
        <f>IF(C93&lt;&gt;"","X","")</f>
        <v>X</v>
      </c>
      <c r="K93" s="23"/>
      <c r="L93" s="23"/>
      <c r="M93" s="23"/>
      <c r="N93" s="23"/>
      <c r="O93" s="23"/>
      <c r="P93" s="23"/>
      <c r="Q93" s="23"/>
      <c r="R93" s="23"/>
    </row>
    <row r="94" spans="1:18" s="26" customFormat="1" ht="18.75" hidden="1" customHeight="1" x14ac:dyDescent="0.25">
      <c r="A94" s="34"/>
      <c r="B94" s="33" t="s">
        <v>24</v>
      </c>
      <c r="C94" s="98"/>
      <c r="D94" s="99"/>
      <c r="E94" s="99"/>
      <c r="F94" s="99"/>
      <c r="G94" s="100"/>
      <c r="H94" s="23"/>
      <c r="I94" s="23"/>
      <c r="J94" s="38" t="str">
        <f>IF(C94&lt;&gt;"","X","")</f>
        <v/>
      </c>
      <c r="K94" s="23"/>
      <c r="L94" s="23"/>
      <c r="M94" s="23"/>
      <c r="N94" s="23"/>
      <c r="O94" s="23"/>
      <c r="P94" s="23"/>
      <c r="Q94" s="23"/>
      <c r="R94" s="23"/>
    </row>
    <row r="95" spans="1:18" s="26" customFormat="1" ht="70.5" hidden="1" customHeight="1" x14ac:dyDescent="0.25">
      <c r="A95" s="34"/>
      <c r="B95" s="33" t="s">
        <v>23</v>
      </c>
      <c r="C95" s="94"/>
      <c r="D95" s="95"/>
      <c r="E95" s="95"/>
      <c r="F95" s="95"/>
      <c r="G95" s="96"/>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162.75" customHeight="1" x14ac:dyDescent="0.25">
      <c r="A117" s="23"/>
      <c r="B117" s="93" t="s">
        <v>81</v>
      </c>
      <c r="C117" s="88"/>
      <c r="D117" s="88"/>
      <c r="E117" s="88"/>
      <c r="F117" s="88"/>
      <c r="G117" s="89"/>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L7:L11 M7:Q10 J44:S44 U44:AM44 J45:T45 T24:T44 S24:S43 J7:K12 L12:N12 S12:T23 P12:Q43 J13:N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15 O16:O43">
      <formula1>"kg,ltr,St."</formula1>
    </dataValidation>
    <dataValidation type="list" allowBlank="1" showInputMessage="1" showErrorMessage="1" sqref="Q12:Q15 Q16: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2015-02-14T21:35:50Z</dcterms:modified>
</cp:coreProperties>
</file>