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esktop\Sekowa Rezepturen\Teil 1 (Jochen)\"/>
    </mc:Choice>
  </mc:AlternateContent>
  <bookViews>
    <workbookView xWindow="4215" yWindow="645" windowWidth="12450" windowHeight="8100" activeTab="1"/>
  </bookViews>
  <sheets>
    <sheet name="Benutzungshinweise" sheetId="3" r:id="rId1"/>
    <sheet name="Rezeptur" sheetId="2" r:id="rId2"/>
  </sheets>
  <definedNames>
    <definedName name="_xlnm._FilterDatabase" localSheetId="1" hidden="1">Rezeptur!$J$10:$J$65536</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M12" i="2" l="1"/>
  <c r="M21" i="2" l="1"/>
  <c r="J54" i="2" l="1"/>
  <c r="J53" i="2" s="1"/>
  <c r="J55" i="2" s="1"/>
  <c r="J58" i="2"/>
  <c r="J57" i="2"/>
  <c r="J56" i="2"/>
  <c r="J60" i="2" s="1"/>
  <c r="J63" i="2"/>
  <c r="J62" i="2"/>
  <c r="J61" i="2"/>
  <c r="J65" i="2" s="1"/>
  <c r="J73" i="2"/>
  <c r="J70" i="2" s="1"/>
  <c r="J74" i="2" s="1"/>
  <c r="J72" i="2"/>
  <c r="J71" i="2"/>
  <c r="J78" i="2"/>
  <c r="J77" i="2"/>
  <c r="J76" i="2"/>
  <c r="J95" i="2"/>
  <c r="J94" i="2"/>
  <c r="J93" i="2"/>
  <c r="J92" i="2"/>
  <c r="J114" i="2"/>
  <c r="J113" i="2"/>
  <c r="J112" i="2"/>
  <c r="J111" i="2"/>
  <c r="J108" i="2"/>
  <c r="J107" i="2"/>
  <c r="J109" i="2" s="1"/>
  <c r="J105" i="2"/>
  <c r="J104" i="2"/>
  <c r="J103" i="2"/>
  <c r="J102" i="2"/>
  <c r="J99" i="2"/>
  <c r="J98" i="2"/>
  <c r="J89" i="2"/>
  <c r="J88" i="2"/>
  <c r="J87" i="2"/>
  <c r="J84" i="2"/>
  <c r="J83" i="2"/>
  <c r="J82" i="2"/>
  <c r="J81" i="2"/>
  <c r="J117" i="2"/>
  <c r="J116" i="2" s="1"/>
  <c r="X12" i="2"/>
  <c r="X13" i="2"/>
  <c r="X14" i="2"/>
  <c r="X15" i="2"/>
  <c r="X17" i="2"/>
  <c r="X18" i="2"/>
  <c r="X19" i="2"/>
  <c r="X20" i="2"/>
  <c r="X21" i="2"/>
  <c r="X22" i="2"/>
  <c r="X23" i="2"/>
  <c r="X24" i="2"/>
  <c r="X25" i="2"/>
  <c r="X26" i="2"/>
  <c r="X28" i="2"/>
  <c r="X16" i="2"/>
  <c r="X29" i="2"/>
  <c r="X30" i="2"/>
  <c r="X31" i="2"/>
  <c r="X32" i="2"/>
  <c r="X33" i="2"/>
  <c r="X34" i="2"/>
  <c r="X35" i="2"/>
  <c r="X36" i="2"/>
  <c r="X37" i="2"/>
  <c r="X38" i="2"/>
  <c r="X39" i="2"/>
  <c r="X40" i="2"/>
  <c r="X41" i="2"/>
  <c r="X42" i="2"/>
  <c r="X43" i="2"/>
  <c r="X27" i="2"/>
  <c r="C23" i="2"/>
  <c r="D23" i="2"/>
  <c r="C24" i="2"/>
  <c r="D24" i="2"/>
  <c r="C25" i="2"/>
  <c r="D25" i="2"/>
  <c r="C26" i="2"/>
  <c r="D26" i="2"/>
  <c r="C27" i="2"/>
  <c r="D27" i="2"/>
  <c r="C28" i="2"/>
  <c r="D28" i="2"/>
  <c r="C16" i="2"/>
  <c r="D16"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7" i="2"/>
  <c r="D17" i="2"/>
  <c r="C18" i="2"/>
  <c r="D18" i="2"/>
  <c r="C19" i="2"/>
  <c r="D19" i="2"/>
  <c r="C20" i="2"/>
  <c r="D20" i="2"/>
  <c r="C21" i="2"/>
  <c r="D21" i="2"/>
  <c r="E47" i="2"/>
  <c r="O46" i="2"/>
  <c r="F47" i="2"/>
  <c r="G47" i="2"/>
  <c r="C22" i="2"/>
  <c r="B16" i="2"/>
  <c r="B29" i="2"/>
  <c r="B30" i="2"/>
  <c r="B31" i="2"/>
  <c r="B32" i="2"/>
  <c r="B33" i="2"/>
  <c r="B34" i="2"/>
  <c r="B35" i="2"/>
  <c r="B36" i="2"/>
  <c r="B37" i="2"/>
  <c r="B38" i="2"/>
  <c r="B39" i="2"/>
  <c r="B40" i="2"/>
  <c r="B41" i="2"/>
  <c r="B42" i="2"/>
  <c r="B43" i="2"/>
  <c r="B12" i="2"/>
  <c r="B13" i="2"/>
  <c r="B14" i="2"/>
  <c r="B15" i="2"/>
  <c r="B17" i="2"/>
  <c r="B18" i="2"/>
  <c r="B19" i="2"/>
  <c r="B20" i="2"/>
  <c r="B21" i="2"/>
  <c r="B22" i="2"/>
  <c r="B23" i="2"/>
  <c r="B24" i="2"/>
  <c r="B25" i="2"/>
  <c r="B26" i="2"/>
  <c r="B27" i="2"/>
  <c r="B28"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7" i="2"/>
  <c r="J18" i="2"/>
  <c r="J19" i="2"/>
  <c r="J20" i="2"/>
  <c r="D22" i="2"/>
  <c r="J22" i="2"/>
  <c r="J23" i="2"/>
  <c r="J24" i="2"/>
  <c r="J25" i="2"/>
  <c r="J26" i="2"/>
  <c r="J30" i="2"/>
  <c r="J31" i="2"/>
  <c r="J32" i="2"/>
  <c r="J33" i="2"/>
  <c r="J34" i="2"/>
  <c r="J35" i="2"/>
  <c r="J27" i="2"/>
  <c r="J36" i="2"/>
  <c r="J37" i="2"/>
  <c r="J21" i="2"/>
  <c r="J28" i="2"/>
  <c r="J16" i="2"/>
  <c r="J29" i="2"/>
  <c r="J38" i="2"/>
  <c r="J39" i="2"/>
  <c r="J40" i="2"/>
  <c r="J41" i="2"/>
  <c r="J42" i="2"/>
  <c r="J43" i="2"/>
  <c r="J59" i="2"/>
  <c r="J64" i="2"/>
  <c r="J68" i="2"/>
  <c r="J67" i="2"/>
  <c r="J12" i="2"/>
  <c r="B10" i="2"/>
  <c r="E37" i="2" l="1"/>
  <c r="G39" i="2"/>
  <c r="F23" i="2"/>
  <c r="E13" i="2"/>
  <c r="J101" i="2"/>
  <c r="J106" i="2" s="1"/>
  <c r="J91" i="2"/>
  <c r="J96" i="2" s="1"/>
  <c r="J66" i="2"/>
  <c r="J69" i="2" s="1"/>
  <c r="J97" i="2"/>
  <c r="J100" i="2" s="1"/>
  <c r="J110" i="2"/>
  <c r="J115" i="2" s="1"/>
  <c r="J75" i="2"/>
  <c r="J79" i="2" s="1"/>
  <c r="J86" i="2"/>
  <c r="J90" i="2" s="1"/>
  <c r="F42" i="2"/>
  <c r="J80" i="2"/>
  <c r="J85" i="2" s="1"/>
  <c r="G43" i="2"/>
  <c r="F38" i="2"/>
  <c r="E41" i="2"/>
  <c r="X46" i="2"/>
  <c r="C46" i="2" s="1"/>
  <c r="F46" i="2" s="1"/>
  <c r="F34" i="2"/>
  <c r="G31" i="2"/>
  <c r="E29" i="2"/>
  <c r="F27" i="2"/>
  <c r="G24" i="2"/>
  <c r="F21" i="2"/>
  <c r="F17" i="2"/>
  <c r="E46" i="2"/>
  <c r="G23" i="2"/>
  <c r="E23" i="2"/>
  <c r="G42" i="2"/>
  <c r="F41" i="2"/>
  <c r="E40" i="2"/>
  <c r="G38" i="2"/>
  <c r="F37" i="2"/>
  <c r="E36" i="2"/>
  <c r="G34" i="2"/>
  <c r="F33" i="2"/>
  <c r="E32" i="2"/>
  <c r="G30" i="2"/>
  <c r="F29" i="2"/>
  <c r="E16" i="2"/>
  <c r="G27" i="2"/>
  <c r="F26" i="2"/>
  <c r="E25" i="2"/>
  <c r="G22" i="2"/>
  <c r="G21" i="2"/>
  <c r="F20" i="2"/>
  <c r="E19" i="2"/>
  <c r="G17" i="2"/>
  <c r="F15" i="2"/>
  <c r="E14" i="2"/>
  <c r="G12" i="2"/>
  <c r="E12" i="2"/>
  <c r="G35" i="2"/>
  <c r="E33" i="2"/>
  <c r="F30" i="2"/>
  <c r="G28" i="2"/>
  <c r="E26" i="2"/>
  <c r="F22" i="2"/>
  <c r="E20" i="2"/>
  <c r="G18" i="2"/>
  <c r="E15" i="2"/>
  <c r="G13" i="2"/>
  <c r="F43" i="2"/>
  <c r="E42" i="2"/>
  <c r="G40" i="2"/>
  <c r="F39" i="2"/>
  <c r="E38" i="2"/>
  <c r="G36" i="2"/>
  <c r="F35" i="2"/>
  <c r="E34" i="2"/>
  <c r="G32" i="2"/>
  <c r="F31" i="2"/>
  <c r="E30" i="2"/>
  <c r="G16" i="2"/>
  <c r="F28" i="2"/>
  <c r="E27" i="2"/>
  <c r="G25" i="2"/>
  <c r="F24" i="2"/>
  <c r="E22" i="2"/>
  <c r="E21" i="2"/>
  <c r="G19" i="2"/>
  <c r="F18" i="2"/>
  <c r="E17" i="2"/>
  <c r="G14" i="2"/>
  <c r="F13" i="2"/>
  <c r="F12" i="2"/>
  <c r="E43" i="2"/>
  <c r="G41" i="2"/>
  <c r="F40" i="2"/>
  <c r="E39" i="2"/>
  <c r="G37" i="2"/>
  <c r="F36" i="2"/>
  <c r="E35" i="2"/>
  <c r="G33" i="2"/>
  <c r="F32" i="2"/>
  <c r="E31" i="2"/>
  <c r="G29" i="2"/>
  <c r="F16" i="2"/>
  <c r="E28" i="2"/>
  <c r="G26" i="2"/>
  <c r="F25" i="2"/>
  <c r="E24" i="2"/>
  <c r="G20" i="2"/>
  <c r="F19" i="2"/>
  <c r="E18" i="2"/>
  <c r="G15" i="2"/>
  <c r="F14" i="2"/>
  <c r="G46" i="2" l="1"/>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<sst xmlns="http://schemas.openxmlformats.org/spreadsheetml/2006/main" count="204" uniqueCount="97">
  <si>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</si>
  <si>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</si>
  <si>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</si>
  <si>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</si>
  <si>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</si>
  <si>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</si>
  <si>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</si>
  <si>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</si>
  <si>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</si>
  <si>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</si>
  <si>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</si>
  <si>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</si>
  <si>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</si>
  <si>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</si>
  <si>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</si>
  <si>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</si>
  <si>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</si>
  <si>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</si>
  <si>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</si>
  <si>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</si>
  <si>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</si>
  <si>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</si>
  <si>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</si>
  <si>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</si>
  <si>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</si>
  <si>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</si>
  <si>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</si>
  <si>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</si>
  <si>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</si>
  <si>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</si>
  <si>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</si>
  <si>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</si>
  <si>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</si>
  <si>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</si>
  <si>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</si>
  <si>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</si>
  <si>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</si>
  <si>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</si>
  <si>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</si>
  <si>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</si>
  <si>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</si>
  <si>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</si>
  <si>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</si>
  <si>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</si>
  <si>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</si>
  <si>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</si>
  <si>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</si>
  <si>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</si>
  <si>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</si>
  <si>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</si>
  <si>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</si>
  <si>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</si>
  <si>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</si>
  <si>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</si>
  <si>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</si>
  <si>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</si>
  <si>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t>v2</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</si>
  <si>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</si>
  <si>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</si>
  <si>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</si>
  <si>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</si>
  <si>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</si>
  <si>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</si>
  <si>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</si>
  <si>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</si>
  <si>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</si>
  <si>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Quellstück</t>
  </si>
  <si>
    <t>o</t>
  </si>
  <si>
    <t>Sonnenblumenkerne ger.</t>
  </si>
  <si>
    <t>u</t>
  </si>
  <si>
    <t>Leinsamen</t>
  </si>
  <si>
    <t>Salz</t>
  </si>
  <si>
    <t>Wasser</t>
  </si>
  <si>
    <t>Roggenmehl</t>
  </si>
  <si>
    <t>Weizenmehl Type 550</t>
  </si>
  <si>
    <t>Schmand</t>
  </si>
  <si>
    <t>Butter</t>
  </si>
  <si>
    <t>Körnerbrot zum Toasten</t>
  </si>
  <si>
    <t>25°C</t>
  </si>
  <si>
    <t>Roggensauerteig TA180</t>
  </si>
  <si>
    <t>Goldika 50 / Bio-Profi 50</t>
  </si>
  <si>
    <t>Zucker / Honig</t>
  </si>
  <si>
    <t>Hefe (nach Führung)</t>
  </si>
  <si>
    <t>Wasser ca.</t>
  </si>
  <si>
    <t>6 Minuten (nach Knetertyp)</t>
  </si>
  <si>
    <t>3 Minuten (entsprechend auskneten)</t>
  </si>
  <si>
    <t>Lupinen-/ Sojaschrot</t>
  </si>
  <si>
    <t>Haferflocken Großblatt</t>
  </si>
  <si>
    <t>Rückbrot 1:2 eingeweicht</t>
  </si>
  <si>
    <t>kalt über Nacht</t>
  </si>
  <si>
    <t>Wasser kalt</t>
  </si>
  <si>
    <t>Wassermenge beim ersten Backversuch vorsichtig an die benötigte Teigkonsistenz herantesten.</t>
  </si>
  <si>
    <t>25 - 40 Minuten</t>
  </si>
  <si>
    <t>betriebsüblich</t>
  </si>
  <si>
    <t>50 Minuten bei freigeschobenem Brot, 60 Minuten bei Kastenbrot, darauf Hefemenge anpassen.</t>
  </si>
  <si>
    <t>mögliche Variationen
- Verwendung des eigenen Sauerteigs
- andere Arten von Saaten ins Quellstück
- Butter gegen Pflanzenöl austauschen</t>
  </si>
  <si>
    <t>helles Brot tolle für Snacks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</si>
</sst>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8"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s>
  <fills count="24">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s>
  <borders count="3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98">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1" fillId="16" borderId="15"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20" fillId="15" borderId="0" xfId="0" applyFont="1" applyFill="1" applyAlignment="1">
      <alignment horizontal="center" vertical="center"/>
    </xf>
    <xf numFmtId="0" fontId="25" fillId="0" borderId="19" xfId="0" applyFont="1" applyFill="1" applyBorder="1" applyAlignment="1">
      <alignment horizontal="left" vertical="top" wrapText="1"/>
    </xf>
    <xf numFmtId="0" fontId="25" fillId="0" borderId="20" xfId="0" applyFont="1" applyFill="1" applyBorder="1" applyAlignment="1">
      <alignment horizontal="left" vertical="top" wrapText="1"/>
    </xf>
    <xf numFmtId="0" fontId="25" fillId="0" borderId="21" xfId="0" applyFont="1" applyFill="1" applyBorder="1" applyAlignment="1">
      <alignment horizontal="left" vertical="top" wrapText="1"/>
    </xf>
    <xf numFmtId="0" fontId="0" fillId="15" borderId="0" xfId="0" applyFill="1" applyBorder="1" applyAlignment="1">
      <alignment horizontal="center" vertical="center"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0" fontId="32" fillId="0" borderId="0" xfId="0" applyFont="1" applyFill="1" applyAlignment="1">
      <alignment horizontal="left"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8">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45</v>
      </c>
    </row>
    <row r="5" spans="2:2" x14ac:dyDescent="0.2"/>
    <row r="6" spans="2:2" ht="19.5" customHeight="1" x14ac:dyDescent="0.2">
      <c r="B6" s="77" t="s">
        <v>46</v>
      </c>
    </row>
    <row r="7" spans="2:2" ht="34.5" customHeight="1" x14ac:dyDescent="0.2">
      <c r="B7" s="49" t="s">
        <v>53</v>
      </c>
    </row>
    <row r="8" spans="2:2" ht="109.5" customHeight="1" x14ac:dyDescent="0.2">
      <c r="B8" s="78" t="s">
        <v>47</v>
      </c>
    </row>
    <row r="9" spans="2:2" ht="89.25" customHeight="1" x14ac:dyDescent="0.2">
      <c r="B9" s="78" t="s">
        <v>48</v>
      </c>
    </row>
    <row r="10" spans="2:2" ht="155.25" customHeight="1" x14ac:dyDescent="0.2">
      <c r="B10" s="78" t="s">
        <v>57</v>
      </c>
    </row>
    <row r="11" spans="2:2" ht="51" customHeight="1" x14ac:dyDescent="0.2">
      <c r="B11" s="78" t="s">
        <v>54</v>
      </c>
    </row>
    <row r="12" spans="2:2" ht="51.75" customHeight="1" x14ac:dyDescent="0.2">
      <c r="B12" s="78" t="s">
        <v>49</v>
      </c>
    </row>
    <row r="13" spans="2:2" ht="107.25" customHeight="1" x14ac:dyDescent="0.2">
      <c r="B13" s="78" t="s">
        <v>50</v>
      </c>
    </row>
    <row r="14" spans="2:2" ht="117" customHeight="1" x14ac:dyDescent="0.2">
      <c r="B14" s="78" t="s">
        <v>51</v>
      </c>
    </row>
    <row r="15" spans="2:2" ht="34.5" customHeight="1" x14ac:dyDescent="0.2">
      <c r="B15" s="49" t="s">
        <v>52</v>
      </c>
    </row>
    <row r="16" spans="2:2" x14ac:dyDescent="0.2"/>
    <row r="17" spans="2:2" x14ac:dyDescent="0.2">
      <c r="B17" s="41" t="s">
        <v>44</v>
      </c>
    </row>
    <row r="18" spans="2:2" x14ac:dyDescent="0.2"/>
    <row r="19" spans="2:2" ht="19.5" customHeight="1" x14ac:dyDescent="0.25">
      <c r="B19" s="50" t="s">
        <v>65</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6"/>
  <sheetViews>
    <sheetView showGridLines="0" tabSelected="1" zoomScaleNormal="10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80"/>
      <c r="C3" s="84" t="s">
        <v>77</v>
      </c>
      <c r="D3" s="85"/>
      <c r="E3" s="85"/>
      <c r="F3" s="85"/>
      <c r="G3" s="86"/>
      <c r="L3" s="94" t="s">
        <v>32</v>
      </c>
      <c r="M3" s="94"/>
      <c r="O3" s="75">
        <v>10</v>
      </c>
      <c r="Q3" s="35" t="s">
        <v>35</v>
      </c>
    </row>
    <row r="4" spans="1:24" ht="5.25" customHeight="1" x14ac:dyDescent="0.2">
      <c r="A4" s="36"/>
      <c r="B4" s="80"/>
    </row>
    <row r="5" spans="1:24" ht="24.75" customHeight="1" x14ac:dyDescent="0.2">
      <c r="A5" s="36"/>
      <c r="B5" s="80"/>
      <c r="C5" s="95" t="s">
        <v>96</v>
      </c>
      <c r="D5" s="96"/>
      <c r="E5" s="96"/>
      <c r="F5" s="96"/>
      <c r="G5" s="97"/>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91" t="s">
        <v>1</v>
      </c>
      <c r="M7" s="91" t="s">
        <v>2</v>
      </c>
      <c r="N7" s="4"/>
      <c r="O7" s="91" t="s">
        <v>3</v>
      </c>
      <c r="P7" s="4"/>
      <c r="Q7" s="91" t="s">
        <v>4</v>
      </c>
      <c r="R7" s="4"/>
      <c r="S7" s="87" t="s">
        <v>10</v>
      </c>
    </row>
    <row r="8" spans="1:24" ht="5.25" customHeight="1" thickBot="1" x14ac:dyDescent="0.25">
      <c r="A8"/>
      <c r="B8"/>
      <c r="C8"/>
      <c r="D8"/>
      <c r="E8"/>
      <c r="F8"/>
      <c r="G8"/>
      <c r="H8"/>
      <c r="I8" s="4"/>
      <c r="J8" s="4"/>
      <c r="K8" s="4"/>
      <c r="L8" s="91"/>
      <c r="M8" s="91"/>
      <c r="N8" s="4"/>
      <c r="O8" s="91"/>
      <c r="P8" s="4"/>
      <c r="Q8" s="91"/>
      <c r="R8" s="4"/>
      <c r="S8" s="87"/>
    </row>
    <row r="9" spans="1:24" ht="5.25" customHeight="1" x14ac:dyDescent="0.2">
      <c r="A9"/>
      <c r="B9"/>
      <c r="C9"/>
      <c r="D9" s="5"/>
      <c r="E9" s="66"/>
      <c r="F9" s="66"/>
      <c r="G9" s="68"/>
      <c r="H9"/>
      <c r="I9" s="4"/>
      <c r="J9" s="4"/>
      <c r="K9" s="4"/>
      <c r="L9" s="91"/>
      <c r="M9" s="91"/>
      <c r="N9" s="4"/>
      <c r="O9" s="91"/>
      <c r="P9" s="4"/>
      <c r="Q9" s="91"/>
      <c r="R9" s="4"/>
      <c r="S9" s="87"/>
    </row>
    <row r="10" spans="1:24" ht="21" customHeight="1" thickBot="1" x14ac:dyDescent="0.25">
      <c r="A10"/>
      <c r="B10" s="6">
        <f>L5</f>
        <v>0</v>
      </c>
      <c r="C10" s="31" t="s">
        <v>55</v>
      </c>
      <c r="D10" s="67"/>
      <c r="E10" s="69">
        <v>1</v>
      </c>
      <c r="F10" s="69">
        <v>2</v>
      </c>
      <c r="G10" s="69">
        <v>3</v>
      </c>
      <c r="H10"/>
      <c r="I10" s="4"/>
      <c r="J10" s="7" t="s">
        <v>5</v>
      </c>
      <c r="K10" s="4"/>
      <c r="L10" s="91"/>
      <c r="M10" s="91"/>
      <c r="N10" s="4"/>
      <c r="O10" s="91"/>
      <c r="P10" s="4"/>
      <c r="Q10" s="91"/>
      <c r="R10" s="4"/>
      <c r="S10" s="87"/>
    </row>
    <row r="11" spans="1:24" ht="3" customHeight="1" x14ac:dyDescent="0.2">
      <c r="A11"/>
      <c r="B11" s="27"/>
      <c r="C11" s="27"/>
      <c r="D11" s="30"/>
      <c r="E11" s="27"/>
      <c r="F11" s="30"/>
      <c r="G11" s="28"/>
      <c r="H11"/>
      <c r="I11" s="4"/>
      <c r="J11" s="8" t="s">
        <v>6</v>
      </c>
      <c r="K11" s="60"/>
      <c r="L11" s="53" t="s">
        <v>56</v>
      </c>
      <c r="M11" s="53"/>
      <c r="N11" s="53"/>
      <c r="O11" s="53"/>
      <c r="P11" s="53"/>
      <c r="Q11" s="53"/>
      <c r="R11" s="53"/>
      <c r="S11" s="53"/>
      <c r="T11" s="53"/>
    </row>
    <row r="12" spans="1:24" s="10" customFormat="1" ht="20.25" customHeight="1" x14ac:dyDescent="0.2">
      <c r="A12" s="9"/>
      <c r="B12" s="51" t="str">
        <f t="shared" ref="B12:B43" si="0">IF(L12="","",IF(OR(Q12="U",Q12="O2"),"     "&amp;L12,IF(OR(Q12="U2",Q12="O3"),"         "&amp;L12,IF(Q12="U3","            "&amp;L12,L12))))</f>
        <v>Quellstück</v>
      </c>
      <c r="C12" s="57">
        <f t="shared" ref="C12:C21" si="1">IF(AND(L12&lt;&gt;"",M12&lt;&gt;""),M12,"")</f>
        <v>2.0300000000000002</v>
      </c>
      <c r="D12" s="55" t="str">
        <f t="shared" ref="D12:D21" si="2">IF(AND(O12&lt;&gt;"",M12&lt;&gt;""),$O12,"")</f>
        <v>kg</v>
      </c>
      <c r="E12" s="54">
        <f t="shared" ref="E12:G43" si="3">IF(AND($L$5&gt;0,$O$46&gt;0),"-----",IF($C12&lt;&gt;"",IF($M12&lt;$O$3,$C12*E$47,ROUND($C12*E$47,2)),""))</f>
        <v>2.0300000000000002</v>
      </c>
      <c r="F12" s="54">
        <f t="shared" si="3"/>
        <v>4.0600000000000005</v>
      </c>
      <c r="G12" s="54">
        <f t="shared" si="3"/>
        <v>6.0900000000000007</v>
      </c>
      <c r="H12" s="9"/>
      <c r="I12" s="11"/>
      <c r="J12" s="37" t="str">
        <f>IF(L12&lt;&gt;"","X","")</f>
        <v>X</v>
      </c>
      <c r="K12" s="61" t="s">
        <v>63</v>
      </c>
      <c r="L12" s="45" t="s">
        <v>66</v>
      </c>
      <c r="M12" s="46">
        <f>SUM(M13:M18)</f>
        <v>2.0300000000000002</v>
      </c>
      <c r="N12" s="11"/>
      <c r="O12" s="47" t="s">
        <v>7</v>
      </c>
      <c r="P12" s="11"/>
      <c r="Q12" s="48" t="s">
        <v>67</v>
      </c>
      <c r="R12" s="11"/>
      <c r="S12" s="45"/>
      <c r="T12" s="53"/>
      <c r="W12" s="10" t="s">
        <v>7</v>
      </c>
      <c r="X12" s="24">
        <f t="shared" ref="X12:X26" si="4">IF(AND(Q12&lt;&gt;"o",Q12&lt;&gt;"o2",Q12&lt;&gt;"o3"),M12,0)</f>
        <v>0</v>
      </c>
    </row>
    <row r="13" spans="1:24" s="10" customFormat="1" ht="20.25" customHeight="1" x14ac:dyDescent="0.2">
      <c r="A13" s="9"/>
      <c r="B13" s="51" t="str">
        <f t="shared" si="0"/>
        <v xml:space="preserve">     Sonnenblumenkerne ger.</v>
      </c>
      <c r="C13" s="57">
        <f t="shared" si="1"/>
        <v>0.2</v>
      </c>
      <c r="D13" s="55" t="str">
        <f t="shared" si="2"/>
        <v>kg</v>
      </c>
      <c r="E13" s="54">
        <f t="shared" si="3"/>
        <v>0.2</v>
      </c>
      <c r="F13" s="54">
        <f t="shared" si="3"/>
        <v>0.4</v>
      </c>
      <c r="G13" s="54">
        <f t="shared" si="3"/>
        <v>0.60000000000000009</v>
      </c>
      <c r="H13" s="9"/>
      <c r="I13" s="11"/>
      <c r="J13" s="37" t="str">
        <f t="shared" ref="J13:J43" si="5">IF(L13&lt;&gt;"","X","")</f>
        <v>X</v>
      </c>
      <c r="K13" s="61" t="s">
        <v>63</v>
      </c>
      <c r="L13" s="45" t="s">
        <v>68</v>
      </c>
      <c r="M13" s="46">
        <v>0.2</v>
      </c>
      <c r="N13" s="11"/>
      <c r="O13" s="47" t="s">
        <v>7</v>
      </c>
      <c r="P13" s="11"/>
      <c r="Q13" s="48" t="s">
        <v>69</v>
      </c>
      <c r="R13" s="11"/>
      <c r="S13" s="45"/>
      <c r="T13" s="53"/>
      <c r="W13" s="10" t="s">
        <v>7</v>
      </c>
      <c r="X13" s="24">
        <f t="shared" si="4"/>
        <v>0.2</v>
      </c>
    </row>
    <row r="14" spans="1:24" s="10" customFormat="1" ht="20.25" customHeight="1" x14ac:dyDescent="0.2">
      <c r="A14" s="9"/>
      <c r="B14" s="51" t="str">
        <f t="shared" si="0"/>
        <v xml:space="preserve">     Lupinen-/ Sojaschrot</v>
      </c>
      <c r="C14" s="57">
        <f t="shared" si="1"/>
        <v>0.2</v>
      </c>
      <c r="D14" s="55" t="str">
        <f t="shared" si="2"/>
        <v>kg</v>
      </c>
      <c r="E14" s="54">
        <f t="shared" si="3"/>
        <v>0.2</v>
      </c>
      <c r="F14" s="54">
        <f t="shared" si="3"/>
        <v>0.4</v>
      </c>
      <c r="G14" s="54">
        <f t="shared" si="3"/>
        <v>0.60000000000000009</v>
      </c>
      <c r="H14" s="9"/>
      <c r="I14" s="11"/>
      <c r="J14" s="37" t="str">
        <f t="shared" si="5"/>
        <v>X</v>
      </c>
      <c r="K14" s="61" t="s">
        <v>63</v>
      </c>
      <c r="L14" s="45" t="s">
        <v>86</v>
      </c>
      <c r="M14" s="46">
        <v>0.2</v>
      </c>
      <c r="N14" s="11"/>
      <c r="O14" s="47" t="s">
        <v>7</v>
      </c>
      <c r="P14" s="11"/>
      <c r="Q14" s="48" t="s">
        <v>69</v>
      </c>
      <c r="R14" s="11"/>
      <c r="S14" s="45"/>
      <c r="T14" s="53"/>
      <c r="W14" s="10" t="s">
        <v>7</v>
      </c>
      <c r="X14" s="24">
        <f t="shared" si="4"/>
        <v>0.2</v>
      </c>
    </row>
    <row r="15" spans="1:24" s="10" customFormat="1" ht="20.25" customHeight="1" x14ac:dyDescent="0.2">
      <c r="A15" s="9"/>
      <c r="B15" s="51" t="str">
        <f t="shared" si="0"/>
        <v xml:space="preserve">     Leinsamen</v>
      </c>
      <c r="C15" s="57">
        <f t="shared" si="1"/>
        <v>0.2</v>
      </c>
      <c r="D15" s="55" t="str">
        <f t="shared" si="2"/>
        <v>kg</v>
      </c>
      <c r="E15" s="54">
        <f t="shared" si="3"/>
        <v>0.2</v>
      </c>
      <c r="F15" s="54">
        <f t="shared" si="3"/>
        <v>0.4</v>
      </c>
      <c r="G15" s="54">
        <f t="shared" si="3"/>
        <v>0.60000000000000009</v>
      </c>
      <c r="H15" s="9"/>
      <c r="I15" s="11"/>
      <c r="J15" s="37" t="str">
        <f t="shared" si="5"/>
        <v>X</v>
      </c>
      <c r="K15" s="61" t="s">
        <v>63</v>
      </c>
      <c r="L15" s="45" t="s">
        <v>70</v>
      </c>
      <c r="M15" s="46">
        <v>0.2</v>
      </c>
      <c r="N15" s="11"/>
      <c r="O15" s="47" t="s">
        <v>7</v>
      </c>
      <c r="P15" s="11"/>
      <c r="Q15" s="48" t="s">
        <v>69</v>
      </c>
      <c r="R15" s="11"/>
      <c r="S15" s="45"/>
      <c r="T15" s="53"/>
      <c r="W15" s="10" t="s">
        <v>7</v>
      </c>
      <c r="X15" s="24">
        <f t="shared" si="4"/>
        <v>0.2</v>
      </c>
    </row>
    <row r="16" spans="1:24" s="10" customFormat="1" ht="20.25" customHeight="1" x14ac:dyDescent="0.2">
      <c r="A16" s="9"/>
      <c r="B16" s="51" t="str">
        <f>IF(L16="","",IF(OR(Q16="U",Q16="O2"),"     "&amp;L16,IF(OR(Q16="U2",Q16="O3"),"         "&amp;L16,IF(Q16="U3","            "&amp;L16,L16))))</f>
        <v xml:space="preserve">     Haferflocken Großblatt</v>
      </c>
      <c r="C16" s="57">
        <f>IF(AND(L16&lt;&gt;"",M16&lt;&gt;""),M16,"")</f>
        <v>0.2</v>
      </c>
      <c r="D16" s="55" t="str">
        <f>IF(AND(O16&lt;&gt;"",M16&lt;&gt;""),$O16,"")</f>
        <v>kg</v>
      </c>
      <c r="E16" s="54">
        <f t="shared" si="3"/>
        <v>0.2</v>
      </c>
      <c r="F16" s="54">
        <f t="shared" si="3"/>
        <v>0.4</v>
      </c>
      <c r="G16" s="54">
        <f t="shared" si="3"/>
        <v>0.60000000000000009</v>
      </c>
      <c r="H16" s="9"/>
      <c r="I16" s="11"/>
      <c r="J16" s="37" t="str">
        <f>IF(L16&lt;&gt;"","X","")</f>
        <v>X</v>
      </c>
      <c r="K16" s="61" t="s">
        <v>63</v>
      </c>
      <c r="L16" s="45" t="s">
        <v>87</v>
      </c>
      <c r="M16" s="46">
        <v>0.2</v>
      </c>
      <c r="N16" s="11"/>
      <c r="O16" s="47" t="s">
        <v>7</v>
      </c>
      <c r="P16" s="11"/>
      <c r="Q16" s="79" t="s">
        <v>69</v>
      </c>
      <c r="R16" s="11"/>
      <c r="S16" s="45"/>
      <c r="T16" s="53"/>
      <c r="W16" s="10" t="s">
        <v>7</v>
      </c>
      <c r="X16" s="24">
        <f>IF(AND(Q16&lt;&gt;"o",Q16&lt;&gt;"o2",Q16&lt;&gt;"o3"),M16,0)</f>
        <v>0.2</v>
      </c>
    </row>
    <row r="17" spans="1:24" s="10" customFormat="1" ht="20.25" customHeight="1" x14ac:dyDescent="0.2">
      <c r="A17" s="9"/>
      <c r="B17" s="51" t="str">
        <f t="shared" si="0"/>
        <v xml:space="preserve">     Salz</v>
      </c>
      <c r="C17" s="57">
        <f t="shared" si="1"/>
        <v>0.23</v>
      </c>
      <c r="D17" s="55" t="str">
        <f t="shared" si="2"/>
        <v>kg</v>
      </c>
      <c r="E17" s="54">
        <f t="shared" si="3"/>
        <v>0.23</v>
      </c>
      <c r="F17" s="54">
        <f t="shared" si="3"/>
        <v>0.46</v>
      </c>
      <c r="G17" s="54">
        <f t="shared" si="3"/>
        <v>0.69000000000000006</v>
      </c>
      <c r="H17" s="9"/>
      <c r="I17" s="11"/>
      <c r="J17" s="37" t="str">
        <f t="shared" si="5"/>
        <v>X</v>
      </c>
      <c r="K17" s="61" t="s">
        <v>63</v>
      </c>
      <c r="L17" s="45" t="s">
        <v>71</v>
      </c>
      <c r="M17" s="46">
        <v>0.23</v>
      </c>
      <c r="N17" s="11"/>
      <c r="O17" s="47" t="s">
        <v>7</v>
      </c>
      <c r="P17" s="11"/>
      <c r="Q17" s="48" t="s">
        <v>69</v>
      </c>
      <c r="R17" s="11"/>
      <c r="S17" s="45"/>
      <c r="T17" s="53"/>
      <c r="W17" s="10" t="s">
        <v>7</v>
      </c>
      <c r="X17" s="24">
        <f t="shared" si="4"/>
        <v>0.23</v>
      </c>
    </row>
    <row r="18" spans="1:24" s="10" customFormat="1" ht="20.25" customHeight="1" x14ac:dyDescent="0.2">
      <c r="A18" s="9"/>
      <c r="B18" s="51" t="str">
        <f t="shared" si="0"/>
        <v xml:space="preserve">     Wasser kalt</v>
      </c>
      <c r="C18" s="57">
        <f t="shared" si="1"/>
        <v>1</v>
      </c>
      <c r="D18" s="55" t="str">
        <f t="shared" si="2"/>
        <v>kg</v>
      </c>
      <c r="E18" s="54">
        <f t="shared" si="3"/>
        <v>1</v>
      </c>
      <c r="F18" s="54">
        <f t="shared" si="3"/>
        <v>2</v>
      </c>
      <c r="G18" s="54">
        <f t="shared" si="3"/>
        <v>3</v>
      </c>
      <c r="H18" s="9"/>
      <c r="I18" s="11"/>
      <c r="J18" s="37" t="str">
        <f t="shared" si="5"/>
        <v>X</v>
      </c>
      <c r="K18" s="61" t="s">
        <v>63</v>
      </c>
      <c r="L18" s="45" t="s">
        <v>90</v>
      </c>
      <c r="M18" s="46">
        <v>1</v>
      </c>
      <c r="N18" s="11"/>
      <c r="O18" s="47" t="s">
        <v>7</v>
      </c>
      <c r="P18" s="11"/>
      <c r="Q18" s="48" t="s">
        <v>69</v>
      </c>
      <c r="R18" s="11"/>
      <c r="S18" s="45"/>
      <c r="T18" s="53"/>
      <c r="W18" s="10" t="s">
        <v>7</v>
      </c>
      <c r="X18" s="24">
        <f t="shared" si="4"/>
        <v>1</v>
      </c>
    </row>
    <row r="19" spans="1:24" s="10" customFormat="1" ht="20.25" customHeight="1" x14ac:dyDescent="0.2">
      <c r="A19" s="9"/>
      <c r="B19" s="51" t="str">
        <f t="shared" si="0"/>
        <v>Roggensauerteig TA180</v>
      </c>
      <c r="C19" s="57">
        <f t="shared" si="1"/>
        <v>1</v>
      </c>
      <c r="D19" s="55" t="str">
        <f t="shared" si="2"/>
        <v>kg</v>
      </c>
      <c r="E19" s="54">
        <f t="shared" si="3"/>
        <v>1</v>
      </c>
      <c r="F19" s="54">
        <f t="shared" si="3"/>
        <v>2</v>
      </c>
      <c r="G19" s="54">
        <f t="shared" si="3"/>
        <v>3</v>
      </c>
      <c r="H19" s="9"/>
      <c r="I19" s="11"/>
      <c r="J19" s="37" t="str">
        <f t="shared" si="5"/>
        <v>X</v>
      </c>
      <c r="K19" s="61" t="s">
        <v>63</v>
      </c>
      <c r="L19" s="45" t="s">
        <v>79</v>
      </c>
      <c r="M19" s="46">
        <v>1</v>
      </c>
      <c r="N19" s="11"/>
      <c r="O19" s="47" t="s">
        <v>7</v>
      </c>
      <c r="P19" s="11"/>
      <c r="Q19" s="48" t="s">
        <v>67</v>
      </c>
      <c r="R19" s="11"/>
      <c r="S19" s="45"/>
      <c r="T19" s="53"/>
      <c r="W19" s="10" t="s">
        <v>7</v>
      </c>
      <c r="X19" s="24">
        <f t="shared" si="4"/>
        <v>0</v>
      </c>
    </row>
    <row r="20" spans="1:24" s="10" customFormat="1" ht="20.25" customHeight="1" x14ac:dyDescent="0.2">
      <c r="A20" s="9"/>
      <c r="B20" s="51" t="str">
        <f t="shared" si="0"/>
        <v xml:space="preserve">     Roggenmehl</v>
      </c>
      <c r="C20" s="57">
        <f t="shared" si="1"/>
        <v>0.5</v>
      </c>
      <c r="D20" s="55" t="str">
        <f t="shared" si="2"/>
        <v>kg</v>
      </c>
      <c r="E20" s="54">
        <f t="shared" si="3"/>
        <v>0.5</v>
      </c>
      <c r="F20" s="54">
        <f t="shared" si="3"/>
        <v>1</v>
      </c>
      <c r="G20" s="54">
        <f t="shared" si="3"/>
        <v>1.5</v>
      </c>
      <c r="H20" s="9"/>
      <c r="I20" s="11"/>
      <c r="J20" s="37" t="str">
        <f t="shared" si="5"/>
        <v>X</v>
      </c>
      <c r="K20" s="61" t="s">
        <v>63</v>
      </c>
      <c r="L20" s="45" t="s">
        <v>73</v>
      </c>
      <c r="M20" s="46">
        <v>0.5</v>
      </c>
      <c r="N20" s="11"/>
      <c r="O20" s="47" t="s">
        <v>7</v>
      </c>
      <c r="P20" s="11"/>
      <c r="Q20" s="48" t="s">
        <v>69</v>
      </c>
      <c r="R20" s="11"/>
      <c r="S20" s="45"/>
      <c r="T20" s="53"/>
      <c r="W20" s="10" t="s">
        <v>7</v>
      </c>
      <c r="X20" s="24">
        <f t="shared" si="4"/>
        <v>0.5</v>
      </c>
    </row>
    <row r="21" spans="1:24" s="10" customFormat="1" ht="20.25" customHeight="1" x14ac:dyDescent="0.2">
      <c r="A21" s="9"/>
      <c r="B21" s="51" t="str">
        <f t="shared" si="0"/>
        <v xml:space="preserve">     Wasser</v>
      </c>
      <c r="C21" s="57">
        <f t="shared" si="1"/>
        <v>0.4</v>
      </c>
      <c r="D21" s="55" t="str">
        <f t="shared" si="2"/>
        <v>kg</v>
      </c>
      <c r="E21" s="54">
        <f t="shared" si="3"/>
        <v>0.4</v>
      </c>
      <c r="F21" s="54">
        <f t="shared" si="3"/>
        <v>0.8</v>
      </c>
      <c r="G21" s="54">
        <f t="shared" si="3"/>
        <v>1.2000000000000002</v>
      </c>
      <c r="H21" s="9"/>
      <c r="I21" s="11"/>
      <c r="J21" s="37" t="str">
        <f>IF(L21&lt;&gt;"","X","")</f>
        <v>X</v>
      </c>
      <c r="K21" s="61" t="s">
        <v>63</v>
      </c>
      <c r="L21" s="45" t="s">
        <v>72</v>
      </c>
      <c r="M21" s="46">
        <f>M20*0.8</f>
        <v>0.4</v>
      </c>
      <c r="N21" s="11"/>
      <c r="O21" s="47" t="s">
        <v>7</v>
      </c>
      <c r="P21" s="11"/>
      <c r="Q21" s="48" t="s">
        <v>69</v>
      </c>
      <c r="R21" s="11"/>
      <c r="S21" s="45"/>
      <c r="T21" s="53"/>
      <c r="W21" s="10" t="s">
        <v>7</v>
      </c>
      <c r="X21" s="24">
        <f t="shared" si="4"/>
        <v>0.4</v>
      </c>
    </row>
    <row r="22" spans="1:24" s="10" customFormat="1" ht="20.25" customHeight="1" x14ac:dyDescent="0.2">
      <c r="A22" s="9"/>
      <c r="B22" s="56" t="str">
        <f t="shared" si="0"/>
        <v>Weizenmehl Type 550</v>
      </c>
      <c r="C22" s="57">
        <f t="shared" ref="C22:C30" si="6">IF(AND(L22&lt;&gt;"",M22&lt;&gt;""),M22,"")</f>
        <v>9.3000000000000007</v>
      </c>
      <c r="D22" s="55" t="str">
        <f t="shared" ref="D22:D30" si="7">IF(AND(O22&lt;&gt;"",M22&lt;&gt;""),$O22,"")</f>
        <v>kg</v>
      </c>
      <c r="E22" s="54">
        <f t="shared" si="3"/>
        <v>9.3000000000000007</v>
      </c>
      <c r="F22" s="54">
        <f t="shared" si="3"/>
        <v>18.600000000000001</v>
      </c>
      <c r="G22" s="54">
        <f t="shared" si="3"/>
        <v>27.900000000000002</v>
      </c>
      <c r="H22" s="9"/>
      <c r="I22" s="11"/>
      <c r="J22" s="37" t="str">
        <f t="shared" si="5"/>
        <v>X</v>
      </c>
      <c r="K22" s="61" t="s">
        <v>63</v>
      </c>
      <c r="L22" s="45" t="s">
        <v>74</v>
      </c>
      <c r="M22" s="46">
        <v>9.3000000000000007</v>
      </c>
      <c r="N22" s="11"/>
      <c r="O22" s="47" t="s">
        <v>7</v>
      </c>
      <c r="P22" s="11"/>
      <c r="Q22" s="48"/>
      <c r="R22" s="11"/>
      <c r="S22" s="45"/>
      <c r="T22" s="53"/>
      <c r="W22" s="10" t="s">
        <v>7</v>
      </c>
      <c r="X22" s="24">
        <f t="shared" si="4"/>
        <v>9.3000000000000007</v>
      </c>
    </row>
    <row r="23" spans="1:24" s="10" customFormat="1" ht="20.25" customHeight="1" x14ac:dyDescent="0.2">
      <c r="A23" s="9"/>
      <c r="B23" s="51" t="str">
        <f t="shared" si="0"/>
        <v>Goldika 50 / Bio-Profi 50</v>
      </c>
      <c r="C23" s="57">
        <f t="shared" si="6"/>
        <v>0.03</v>
      </c>
      <c r="D23" s="55" t="str">
        <f t="shared" si="7"/>
        <v>kg</v>
      </c>
      <c r="E23" s="54">
        <f t="shared" si="3"/>
        <v>0.03</v>
      </c>
      <c r="F23" s="54">
        <f t="shared" si="3"/>
        <v>0.06</v>
      </c>
      <c r="G23" s="54">
        <f t="shared" si="3"/>
        <v>0.09</v>
      </c>
      <c r="H23" s="9"/>
      <c r="I23" s="11"/>
      <c r="J23" s="37" t="str">
        <f t="shared" si="5"/>
        <v>X</v>
      </c>
      <c r="K23" s="61" t="s">
        <v>63</v>
      </c>
      <c r="L23" s="45" t="s">
        <v>80</v>
      </c>
      <c r="M23" s="46">
        <v>0.03</v>
      </c>
      <c r="N23" s="11"/>
      <c r="O23" s="47" t="s">
        <v>7</v>
      </c>
      <c r="P23" s="11"/>
      <c r="Q23" s="48"/>
      <c r="R23" s="11"/>
      <c r="S23" s="45"/>
      <c r="T23" s="53"/>
      <c r="W23" s="10" t="s">
        <v>7</v>
      </c>
      <c r="X23" s="24">
        <f t="shared" si="4"/>
        <v>0.03</v>
      </c>
    </row>
    <row r="24" spans="1:24" s="10" customFormat="1" ht="20.25" customHeight="1" x14ac:dyDescent="0.2">
      <c r="A24" s="9"/>
      <c r="B24" s="51" t="str">
        <f t="shared" si="0"/>
        <v>Zucker / Honig</v>
      </c>
      <c r="C24" s="57">
        <f t="shared" si="6"/>
        <v>0.2</v>
      </c>
      <c r="D24" s="55" t="str">
        <f t="shared" si="7"/>
        <v>kg</v>
      </c>
      <c r="E24" s="54">
        <f t="shared" si="3"/>
        <v>0.2</v>
      </c>
      <c r="F24" s="54">
        <f t="shared" si="3"/>
        <v>0.4</v>
      </c>
      <c r="G24" s="54">
        <f t="shared" si="3"/>
        <v>0.60000000000000009</v>
      </c>
      <c r="H24" s="9"/>
      <c r="I24" s="11"/>
      <c r="J24" s="37" t="str">
        <f t="shared" si="5"/>
        <v>X</v>
      </c>
      <c r="K24" s="61" t="s">
        <v>63</v>
      </c>
      <c r="L24" s="45" t="s">
        <v>81</v>
      </c>
      <c r="M24" s="46">
        <v>0.2</v>
      </c>
      <c r="N24" s="11"/>
      <c r="O24" s="47" t="s">
        <v>7</v>
      </c>
      <c r="P24" s="11"/>
      <c r="Q24" s="48"/>
      <c r="R24" s="11"/>
      <c r="S24" s="45"/>
      <c r="T24" s="53"/>
      <c r="W24" s="10" t="s">
        <v>7</v>
      </c>
      <c r="X24" s="24">
        <f t="shared" si="4"/>
        <v>0.2</v>
      </c>
    </row>
    <row r="25" spans="1:24" s="10" customFormat="1" ht="20.25" customHeight="1" x14ac:dyDescent="0.2">
      <c r="A25" s="9"/>
      <c r="B25" s="51" t="str">
        <f t="shared" si="0"/>
        <v>Schmand</v>
      </c>
      <c r="C25" s="57">
        <f t="shared" si="6"/>
        <v>0.5</v>
      </c>
      <c r="D25" s="55" t="str">
        <f t="shared" si="7"/>
        <v>kg</v>
      </c>
      <c r="E25" s="54">
        <f t="shared" si="3"/>
        <v>0.5</v>
      </c>
      <c r="F25" s="54">
        <f t="shared" si="3"/>
        <v>1</v>
      </c>
      <c r="G25" s="54">
        <f t="shared" si="3"/>
        <v>1.5</v>
      </c>
      <c r="H25" s="9"/>
      <c r="I25" s="11"/>
      <c r="J25" s="37" t="str">
        <f t="shared" si="5"/>
        <v>X</v>
      </c>
      <c r="K25" s="61" t="s">
        <v>63</v>
      </c>
      <c r="L25" s="45" t="s">
        <v>75</v>
      </c>
      <c r="M25" s="46">
        <v>0.5</v>
      </c>
      <c r="N25" s="11"/>
      <c r="O25" s="47" t="s">
        <v>7</v>
      </c>
      <c r="P25" s="11"/>
      <c r="Q25" s="48"/>
      <c r="R25" s="11"/>
      <c r="S25" s="45"/>
      <c r="T25" s="53"/>
      <c r="W25" s="10" t="s">
        <v>7</v>
      </c>
      <c r="X25" s="24">
        <f t="shared" si="4"/>
        <v>0.5</v>
      </c>
    </row>
    <row r="26" spans="1:24" s="10" customFormat="1" ht="20.25" customHeight="1" x14ac:dyDescent="0.2">
      <c r="A26" s="9"/>
      <c r="B26" s="51" t="str">
        <f t="shared" si="0"/>
        <v>Butter</v>
      </c>
      <c r="C26" s="57">
        <f t="shared" si="6"/>
        <v>0.7</v>
      </c>
      <c r="D26" s="55" t="str">
        <f t="shared" si="7"/>
        <v>kg</v>
      </c>
      <c r="E26" s="54">
        <f t="shared" si="3"/>
        <v>0.7</v>
      </c>
      <c r="F26" s="54">
        <f t="shared" si="3"/>
        <v>1.4</v>
      </c>
      <c r="G26" s="54">
        <f t="shared" si="3"/>
        <v>2.0999999999999996</v>
      </c>
      <c r="H26" s="9"/>
      <c r="I26" s="11"/>
      <c r="J26" s="37" t="str">
        <f t="shared" si="5"/>
        <v>X</v>
      </c>
      <c r="K26" s="61" t="s">
        <v>63</v>
      </c>
      <c r="L26" s="45" t="s">
        <v>76</v>
      </c>
      <c r="M26" s="46">
        <v>0.7</v>
      </c>
      <c r="N26" s="11"/>
      <c r="O26" s="47" t="s">
        <v>7</v>
      </c>
      <c r="P26" s="11"/>
      <c r="Q26" s="48"/>
      <c r="R26" s="11"/>
      <c r="S26" s="45"/>
      <c r="T26" s="53"/>
      <c r="W26" s="10" t="s">
        <v>7</v>
      </c>
      <c r="X26" s="24">
        <f t="shared" si="4"/>
        <v>0.7</v>
      </c>
    </row>
    <row r="27" spans="1:24" s="10" customFormat="1" ht="20.25" customHeight="1" x14ac:dyDescent="0.2">
      <c r="A27" s="9"/>
      <c r="B27" s="51" t="str">
        <f t="shared" si="0"/>
        <v>Hefe (nach Führung)</v>
      </c>
      <c r="C27" s="57">
        <f t="shared" si="6"/>
        <v>0.3</v>
      </c>
      <c r="D27" s="55" t="str">
        <f t="shared" si="7"/>
        <v>kg</v>
      </c>
      <c r="E27" s="54">
        <f t="shared" si="3"/>
        <v>0.3</v>
      </c>
      <c r="F27" s="54">
        <f t="shared" si="3"/>
        <v>0.6</v>
      </c>
      <c r="G27" s="54">
        <f t="shared" si="3"/>
        <v>0.89999999999999991</v>
      </c>
      <c r="H27" s="9"/>
      <c r="I27" s="11"/>
      <c r="J27" s="37" t="str">
        <f>IF(L27&lt;&gt;"","X","")</f>
        <v>X</v>
      </c>
      <c r="K27" s="61" t="s">
        <v>63</v>
      </c>
      <c r="L27" s="45" t="s">
        <v>82</v>
      </c>
      <c r="M27" s="46">
        <v>0.3</v>
      </c>
      <c r="N27" s="11"/>
      <c r="O27" s="47" t="s">
        <v>7</v>
      </c>
      <c r="P27" s="11"/>
      <c r="Q27" s="48"/>
      <c r="R27" s="11"/>
      <c r="S27" s="45"/>
      <c r="T27" s="53"/>
      <c r="W27" s="10" t="s">
        <v>7</v>
      </c>
      <c r="X27" s="24">
        <f>IF(AND(Q27&lt;&gt;"o",Q27&lt;&gt;"o2",Q27&lt;&gt;"o3"),M27,0)</f>
        <v>0.3</v>
      </c>
    </row>
    <row r="28" spans="1:24" s="10" customFormat="1" ht="20.25" customHeight="1" x14ac:dyDescent="0.2">
      <c r="A28" s="9"/>
      <c r="B28" s="51" t="str">
        <f t="shared" si="0"/>
        <v>Wasser ca.</v>
      </c>
      <c r="C28" s="57">
        <f t="shared" si="6"/>
        <v>4.7</v>
      </c>
      <c r="D28" s="55" t="str">
        <f t="shared" si="7"/>
        <v>kg</v>
      </c>
      <c r="E28" s="54">
        <f t="shared" si="3"/>
        <v>4.7</v>
      </c>
      <c r="F28" s="54">
        <f t="shared" si="3"/>
        <v>9.4</v>
      </c>
      <c r="G28" s="54">
        <f t="shared" si="3"/>
        <v>14.100000000000001</v>
      </c>
      <c r="H28" s="9"/>
      <c r="I28" s="11"/>
      <c r="J28" s="37" t="str">
        <f>IF(L28&lt;&gt;"","X","")</f>
        <v>X</v>
      </c>
      <c r="K28" s="61" t="s">
        <v>63</v>
      </c>
      <c r="L28" s="45" t="s">
        <v>83</v>
      </c>
      <c r="M28" s="46">
        <v>4.7</v>
      </c>
      <c r="N28" s="11"/>
      <c r="O28" s="47" t="s">
        <v>7</v>
      </c>
      <c r="P28" s="11"/>
      <c r="Q28" s="48"/>
      <c r="R28" s="11"/>
      <c r="S28" s="45"/>
      <c r="T28" s="53"/>
      <c r="W28" s="10" t="s">
        <v>7</v>
      </c>
      <c r="X28" s="24">
        <f t="shared" ref="X28:X43" si="8">IF(AND(Q28&lt;&gt;"o",Q28&lt;&gt;"o2",Q28&lt;&gt;"o3"),M28,0)</f>
        <v>4.7</v>
      </c>
    </row>
    <row r="29" spans="1:24" s="10" customFormat="1" ht="20.25" customHeight="1" x14ac:dyDescent="0.2">
      <c r="A29" s="9"/>
      <c r="B29" s="51" t="str">
        <f t="shared" si="0"/>
        <v>Rückbrot 1:2 eingeweicht</v>
      </c>
      <c r="C29" s="57">
        <f t="shared" si="6"/>
        <v>0.9</v>
      </c>
      <c r="D29" s="55" t="str">
        <f t="shared" si="7"/>
        <v>kg</v>
      </c>
      <c r="E29" s="54">
        <f t="shared" si="3"/>
        <v>0.9</v>
      </c>
      <c r="F29" s="54">
        <f t="shared" si="3"/>
        <v>1.8</v>
      </c>
      <c r="G29" s="54">
        <f t="shared" si="3"/>
        <v>2.7</v>
      </c>
      <c r="H29" s="9"/>
      <c r="I29" s="11"/>
      <c r="J29" s="37" t="str">
        <f>IF(L29&lt;&gt;"","X","")</f>
        <v>X</v>
      </c>
      <c r="K29" s="61" t="s">
        <v>63</v>
      </c>
      <c r="L29" s="45" t="s">
        <v>88</v>
      </c>
      <c r="M29" s="46">
        <v>0.9</v>
      </c>
      <c r="N29" s="11"/>
      <c r="O29" s="47" t="s">
        <v>7</v>
      </c>
      <c r="P29" s="11"/>
      <c r="Q29" s="48"/>
      <c r="R29" s="11"/>
      <c r="S29" s="45"/>
      <c r="T29" s="53"/>
      <c r="W29" s="10" t="s">
        <v>7</v>
      </c>
      <c r="X29" s="24">
        <f t="shared" si="8"/>
        <v>0.9</v>
      </c>
    </row>
    <row r="30" spans="1:24" s="10" customFormat="1" ht="20.25" hidden="1" customHeight="1" x14ac:dyDescent="0.2">
      <c r="A30" s="9"/>
      <c r="B30" s="51" t="str">
        <f t="shared" si="0"/>
        <v/>
      </c>
      <c r="C30" s="57" t="str">
        <f t="shared" si="6"/>
        <v/>
      </c>
      <c r="D30" s="55" t="str">
        <f t="shared" si="7"/>
        <v/>
      </c>
      <c r="E30" s="54" t="str">
        <f t="shared" si="3"/>
        <v/>
      </c>
      <c r="F30" s="54" t="str">
        <f t="shared" si="3"/>
        <v/>
      </c>
      <c r="G30" s="54" t="str">
        <f t="shared" si="3"/>
        <v/>
      </c>
      <c r="H30" s="9"/>
      <c r="I30" s="11"/>
      <c r="J30" s="37" t="str">
        <f t="shared" si="5"/>
        <v/>
      </c>
      <c r="K30" s="61" t="s">
        <v>63</v>
      </c>
      <c r="L30" s="45"/>
      <c r="M30" s="46"/>
      <c r="N30" s="11"/>
      <c r="O30" s="47"/>
      <c r="P30" s="11"/>
      <c r="Q30" s="48"/>
      <c r="R30" s="11"/>
      <c r="S30" s="45"/>
      <c r="T30" s="53"/>
      <c r="W30" s="10" t="s">
        <v>7</v>
      </c>
      <c r="X30" s="24">
        <f t="shared" si="8"/>
        <v>0</v>
      </c>
    </row>
    <row r="31" spans="1:24" s="10" customFormat="1" ht="20.25" hidden="1" customHeight="1" x14ac:dyDescent="0.2">
      <c r="A31" s="9"/>
      <c r="B31" s="51" t="str">
        <f t="shared" si="0"/>
        <v/>
      </c>
      <c r="C31" s="57" t="str">
        <f t="shared" ref="C31:C43" si="9">IF(AND(L31&lt;&gt;"",M31&lt;&gt;""),M31,"")</f>
        <v/>
      </c>
      <c r="D31" s="55" t="str">
        <f t="shared" ref="D31:D43" si="10">IF(AND(O31&lt;&gt;"",M31&lt;&gt;""),$O31,"")</f>
        <v/>
      </c>
      <c r="E31" s="54" t="str">
        <f t="shared" si="3"/>
        <v/>
      </c>
      <c r="F31" s="54" t="str">
        <f t="shared" si="3"/>
        <v/>
      </c>
      <c r="G31" s="54" t="str">
        <f t="shared" si="3"/>
        <v/>
      </c>
      <c r="H31" s="9"/>
      <c r="I31" s="11"/>
      <c r="J31" s="37" t="str">
        <f t="shared" si="5"/>
        <v/>
      </c>
      <c r="K31" s="61" t="s">
        <v>63</v>
      </c>
      <c r="L31" s="45"/>
      <c r="M31" s="46"/>
      <c r="N31" s="11"/>
      <c r="O31" s="47"/>
      <c r="P31" s="11"/>
      <c r="Q31" s="48"/>
      <c r="R31" s="11"/>
      <c r="S31" s="45"/>
      <c r="T31" s="53"/>
      <c r="W31" s="10" t="s">
        <v>7</v>
      </c>
      <c r="X31" s="24">
        <f t="shared" si="8"/>
        <v>0</v>
      </c>
    </row>
    <row r="32" spans="1:24" s="10" customFormat="1" ht="20.25" hidden="1" customHeight="1" x14ac:dyDescent="0.2">
      <c r="A32" s="9"/>
      <c r="B32" s="51" t="str">
        <f t="shared" si="0"/>
        <v/>
      </c>
      <c r="C32" s="57" t="str">
        <f t="shared" si="9"/>
        <v/>
      </c>
      <c r="D32" s="55" t="str">
        <f t="shared" si="10"/>
        <v/>
      </c>
      <c r="E32" s="54" t="str">
        <f t="shared" si="3"/>
        <v/>
      </c>
      <c r="F32" s="54" t="str">
        <f t="shared" si="3"/>
        <v/>
      </c>
      <c r="G32" s="54" t="str">
        <f t="shared" si="3"/>
        <v/>
      </c>
      <c r="H32" s="9"/>
      <c r="I32" s="11"/>
      <c r="J32" s="37" t="str">
        <f t="shared" si="5"/>
        <v/>
      </c>
      <c r="K32" s="61" t="s">
        <v>63</v>
      </c>
      <c r="L32" s="45"/>
      <c r="M32" s="46"/>
      <c r="N32" s="11"/>
      <c r="O32" s="47"/>
      <c r="P32" s="11"/>
      <c r="Q32" s="48"/>
      <c r="R32" s="11"/>
      <c r="S32" s="45"/>
      <c r="T32" s="53"/>
      <c r="W32" s="10" t="s">
        <v>7</v>
      </c>
      <c r="X32" s="24">
        <f t="shared" si="8"/>
        <v>0</v>
      </c>
    </row>
    <row r="33" spans="1:39" s="10" customFormat="1" ht="20.25" hidden="1" customHeight="1" x14ac:dyDescent="0.2">
      <c r="A33" s="9"/>
      <c r="B33" s="51" t="str">
        <f t="shared" si="0"/>
        <v/>
      </c>
      <c r="C33" s="57" t="str">
        <f t="shared" si="9"/>
        <v/>
      </c>
      <c r="D33" s="55" t="str">
        <f t="shared" si="10"/>
        <v/>
      </c>
      <c r="E33" s="54" t="str">
        <f t="shared" si="3"/>
        <v/>
      </c>
      <c r="F33" s="54" t="str">
        <f t="shared" si="3"/>
        <v/>
      </c>
      <c r="G33" s="54" t="str">
        <f t="shared" si="3"/>
        <v/>
      </c>
      <c r="H33" s="9"/>
      <c r="I33" s="11"/>
      <c r="J33" s="37" t="str">
        <f t="shared" si="5"/>
        <v/>
      </c>
      <c r="K33" s="61" t="s">
        <v>63</v>
      </c>
      <c r="L33" s="45"/>
      <c r="M33" s="46"/>
      <c r="N33" s="11"/>
      <c r="O33" s="47"/>
      <c r="P33" s="11"/>
      <c r="Q33" s="48"/>
      <c r="R33" s="11"/>
      <c r="S33" s="45"/>
      <c r="T33" s="53"/>
      <c r="W33" s="10" t="s">
        <v>7</v>
      </c>
      <c r="X33" s="24">
        <f t="shared" si="8"/>
        <v>0</v>
      </c>
    </row>
    <row r="34" spans="1:39" s="10" customFormat="1" ht="20.25" hidden="1" customHeight="1" x14ac:dyDescent="0.2">
      <c r="A34" s="9"/>
      <c r="B34" s="51" t="str">
        <f t="shared" si="0"/>
        <v/>
      </c>
      <c r="C34" s="57" t="str">
        <f t="shared" si="9"/>
        <v/>
      </c>
      <c r="D34" s="55" t="str">
        <f t="shared" si="10"/>
        <v/>
      </c>
      <c r="E34" s="54" t="str">
        <f t="shared" si="3"/>
        <v/>
      </c>
      <c r="F34" s="54" t="str">
        <f t="shared" si="3"/>
        <v/>
      </c>
      <c r="G34" s="54" t="str">
        <f t="shared" si="3"/>
        <v/>
      </c>
      <c r="H34" s="9"/>
      <c r="I34" s="11"/>
      <c r="J34" s="37" t="str">
        <f t="shared" si="5"/>
        <v/>
      </c>
      <c r="K34" s="61" t="s">
        <v>63</v>
      </c>
      <c r="L34" s="45"/>
      <c r="M34" s="46"/>
      <c r="N34" s="11"/>
      <c r="O34" s="47"/>
      <c r="P34" s="11"/>
      <c r="Q34" s="48"/>
      <c r="R34" s="11"/>
      <c r="S34" s="45"/>
      <c r="T34" s="53"/>
      <c r="W34" s="10" t="s">
        <v>7</v>
      </c>
      <c r="X34" s="24">
        <f t="shared" si="8"/>
        <v>0</v>
      </c>
    </row>
    <row r="35" spans="1:39" s="10" customFormat="1" ht="20.25" hidden="1" customHeight="1" x14ac:dyDescent="0.2">
      <c r="A35" s="9"/>
      <c r="B35" s="51" t="str">
        <f t="shared" si="0"/>
        <v/>
      </c>
      <c r="C35" s="57" t="str">
        <f t="shared" si="9"/>
        <v/>
      </c>
      <c r="D35" s="55" t="str">
        <f t="shared" si="10"/>
        <v/>
      </c>
      <c r="E35" s="54" t="str">
        <f t="shared" si="3"/>
        <v/>
      </c>
      <c r="F35" s="54" t="str">
        <f t="shared" si="3"/>
        <v/>
      </c>
      <c r="G35" s="54" t="str">
        <f t="shared" si="3"/>
        <v/>
      </c>
      <c r="H35" s="9"/>
      <c r="I35" s="11"/>
      <c r="J35" s="37" t="str">
        <f t="shared" si="5"/>
        <v/>
      </c>
      <c r="K35" s="61" t="s">
        <v>63</v>
      </c>
      <c r="L35" s="45"/>
      <c r="M35" s="46"/>
      <c r="N35" s="11"/>
      <c r="O35" s="47"/>
      <c r="P35" s="11"/>
      <c r="Q35" s="48"/>
      <c r="R35" s="11"/>
      <c r="S35" s="45"/>
      <c r="T35" s="53"/>
      <c r="W35" s="10" t="s">
        <v>7</v>
      </c>
      <c r="X35" s="24">
        <f t="shared" si="8"/>
        <v>0</v>
      </c>
    </row>
    <row r="36" spans="1:39" s="10" customFormat="1" ht="20.25" hidden="1" customHeight="1" x14ac:dyDescent="0.2">
      <c r="A36" s="9"/>
      <c r="B36" s="51" t="str">
        <f t="shared" si="0"/>
        <v/>
      </c>
      <c r="C36" s="57" t="str">
        <f t="shared" si="9"/>
        <v/>
      </c>
      <c r="D36" s="55" t="str">
        <f t="shared" si="10"/>
        <v/>
      </c>
      <c r="E36" s="54" t="str">
        <f t="shared" si="3"/>
        <v/>
      </c>
      <c r="F36" s="54" t="str">
        <f t="shared" si="3"/>
        <v/>
      </c>
      <c r="G36" s="54" t="str">
        <f t="shared" si="3"/>
        <v/>
      </c>
      <c r="H36" s="9"/>
      <c r="I36" s="11"/>
      <c r="J36" s="37" t="str">
        <f t="shared" si="5"/>
        <v/>
      </c>
      <c r="K36" s="61" t="s">
        <v>63</v>
      </c>
      <c r="L36" s="45"/>
      <c r="M36" s="46"/>
      <c r="N36" s="11"/>
      <c r="O36" s="47"/>
      <c r="P36" s="11"/>
      <c r="Q36" s="48"/>
      <c r="R36" s="11"/>
      <c r="S36" s="45"/>
      <c r="T36" s="53"/>
      <c r="W36" s="10" t="s">
        <v>7</v>
      </c>
      <c r="X36" s="24">
        <f t="shared" si="8"/>
        <v>0</v>
      </c>
    </row>
    <row r="37" spans="1:39" s="10" customFormat="1" ht="20.25" hidden="1" customHeight="1" x14ac:dyDescent="0.2">
      <c r="A37" s="9"/>
      <c r="B37" s="51" t="str">
        <f t="shared" si="0"/>
        <v/>
      </c>
      <c r="C37" s="57" t="str">
        <f t="shared" si="9"/>
        <v/>
      </c>
      <c r="D37" s="55" t="str">
        <f t="shared" si="10"/>
        <v/>
      </c>
      <c r="E37" s="54" t="str">
        <f t="shared" si="3"/>
        <v/>
      </c>
      <c r="F37" s="54" t="str">
        <f t="shared" si="3"/>
        <v/>
      </c>
      <c r="G37" s="54" t="str">
        <f t="shared" si="3"/>
        <v/>
      </c>
      <c r="H37" s="9"/>
      <c r="I37" s="11"/>
      <c r="J37" s="37" t="str">
        <f t="shared" si="5"/>
        <v/>
      </c>
      <c r="K37" s="61" t="s">
        <v>63</v>
      </c>
      <c r="L37" s="45"/>
      <c r="M37" s="46"/>
      <c r="N37" s="11"/>
      <c r="O37" s="47"/>
      <c r="P37" s="11"/>
      <c r="Q37" s="48"/>
      <c r="R37" s="11"/>
      <c r="S37" s="45"/>
      <c r="T37" s="53"/>
      <c r="W37" s="10" t="s">
        <v>7</v>
      </c>
      <c r="X37" s="24">
        <f t="shared" si="8"/>
        <v>0</v>
      </c>
    </row>
    <row r="38" spans="1:39" s="10" customFormat="1" ht="20.25" hidden="1" customHeight="1" x14ac:dyDescent="0.2">
      <c r="A38" s="9"/>
      <c r="B38" s="51" t="str">
        <f t="shared" si="0"/>
        <v/>
      </c>
      <c r="C38" s="57" t="str">
        <f t="shared" si="9"/>
        <v/>
      </c>
      <c r="D38" s="55" t="str">
        <f t="shared" si="10"/>
        <v/>
      </c>
      <c r="E38" s="54" t="str">
        <f t="shared" si="3"/>
        <v/>
      </c>
      <c r="F38" s="54" t="str">
        <f t="shared" si="3"/>
        <v/>
      </c>
      <c r="G38" s="54" t="str">
        <f t="shared" si="3"/>
        <v/>
      </c>
      <c r="H38" s="9"/>
      <c r="I38" s="11"/>
      <c r="J38" s="37" t="str">
        <f t="shared" si="5"/>
        <v/>
      </c>
      <c r="K38" s="61" t="s">
        <v>63</v>
      </c>
      <c r="L38" s="45"/>
      <c r="M38" s="46"/>
      <c r="N38" s="11"/>
      <c r="O38" s="47"/>
      <c r="P38" s="11"/>
      <c r="Q38" s="48"/>
      <c r="R38" s="11"/>
      <c r="S38" s="45"/>
      <c r="T38" s="53"/>
      <c r="W38" s="10" t="s">
        <v>7</v>
      </c>
      <c r="X38" s="24">
        <f t="shared" si="8"/>
        <v>0</v>
      </c>
    </row>
    <row r="39" spans="1:39" s="10" customFormat="1" ht="20.25" hidden="1" customHeight="1" x14ac:dyDescent="0.2">
      <c r="A39" s="9"/>
      <c r="B39" s="51" t="str">
        <f t="shared" si="0"/>
        <v/>
      </c>
      <c r="C39" s="57" t="str">
        <f t="shared" si="9"/>
        <v/>
      </c>
      <c r="D39" s="55" t="str">
        <f t="shared" si="10"/>
        <v/>
      </c>
      <c r="E39" s="54" t="str">
        <f t="shared" si="3"/>
        <v/>
      </c>
      <c r="F39" s="54" t="str">
        <f t="shared" si="3"/>
        <v/>
      </c>
      <c r="G39" s="54" t="str">
        <f t="shared" si="3"/>
        <v/>
      </c>
      <c r="H39" s="9"/>
      <c r="I39" s="11"/>
      <c r="J39" s="37" t="str">
        <f t="shared" si="5"/>
        <v/>
      </c>
      <c r="K39" s="61" t="s">
        <v>63</v>
      </c>
      <c r="L39" s="45"/>
      <c r="M39" s="46"/>
      <c r="N39" s="11"/>
      <c r="O39" s="47"/>
      <c r="P39" s="11"/>
      <c r="Q39" s="48"/>
      <c r="R39" s="11"/>
      <c r="S39" s="45"/>
      <c r="T39" s="53"/>
      <c r="W39" s="10" t="s">
        <v>7</v>
      </c>
      <c r="X39" s="24">
        <f t="shared" si="8"/>
        <v>0</v>
      </c>
    </row>
    <row r="40" spans="1:39" s="10" customFormat="1" ht="20.25" hidden="1" customHeight="1" x14ac:dyDescent="0.2">
      <c r="A40" s="9"/>
      <c r="B40" s="51" t="str">
        <f t="shared" si="0"/>
        <v/>
      </c>
      <c r="C40" s="57" t="str">
        <f t="shared" si="9"/>
        <v/>
      </c>
      <c r="D40" s="55" t="str">
        <f t="shared" si="10"/>
        <v/>
      </c>
      <c r="E40" s="54" t="str">
        <f t="shared" si="3"/>
        <v/>
      </c>
      <c r="F40" s="54" t="str">
        <f t="shared" si="3"/>
        <v/>
      </c>
      <c r="G40" s="54" t="str">
        <f t="shared" si="3"/>
        <v/>
      </c>
      <c r="H40" s="9"/>
      <c r="I40" s="11"/>
      <c r="J40" s="37" t="str">
        <f t="shared" si="5"/>
        <v/>
      </c>
      <c r="K40" s="61" t="s">
        <v>63</v>
      </c>
      <c r="L40" s="45"/>
      <c r="M40" s="46"/>
      <c r="N40" s="11"/>
      <c r="O40" s="47"/>
      <c r="P40" s="11"/>
      <c r="Q40" s="48"/>
      <c r="R40" s="11"/>
      <c r="S40" s="45"/>
      <c r="T40" s="53"/>
      <c r="W40" s="10" t="s">
        <v>7</v>
      </c>
      <c r="X40" s="24">
        <f t="shared" si="8"/>
        <v>0</v>
      </c>
    </row>
    <row r="41" spans="1:39" s="10" customFormat="1" ht="20.25" hidden="1" customHeight="1" x14ac:dyDescent="0.2">
      <c r="A41" s="9"/>
      <c r="B41" s="51" t="str">
        <f t="shared" si="0"/>
        <v/>
      </c>
      <c r="C41" s="57" t="str">
        <f t="shared" si="9"/>
        <v/>
      </c>
      <c r="D41" s="55" t="str">
        <f t="shared" si="10"/>
        <v/>
      </c>
      <c r="E41" s="54" t="str">
        <f t="shared" si="3"/>
        <v/>
      </c>
      <c r="F41" s="54" t="str">
        <f t="shared" si="3"/>
        <v/>
      </c>
      <c r="G41" s="54" t="str">
        <f t="shared" si="3"/>
        <v/>
      </c>
      <c r="H41" s="9"/>
      <c r="I41" s="11"/>
      <c r="J41" s="37" t="str">
        <f t="shared" si="5"/>
        <v/>
      </c>
      <c r="K41" s="61" t="s">
        <v>63</v>
      </c>
      <c r="L41" s="45"/>
      <c r="M41" s="46"/>
      <c r="N41" s="11"/>
      <c r="O41" s="47"/>
      <c r="P41" s="11"/>
      <c r="Q41" s="48"/>
      <c r="R41" s="11"/>
      <c r="S41" s="45"/>
      <c r="T41" s="53"/>
      <c r="W41" s="10" t="s">
        <v>7</v>
      </c>
      <c r="X41" s="24">
        <f t="shared" si="8"/>
        <v>0</v>
      </c>
    </row>
    <row r="42" spans="1:39" s="10" customFormat="1" ht="20.25" hidden="1" customHeight="1" x14ac:dyDescent="0.2">
      <c r="A42" s="9"/>
      <c r="B42" s="51" t="str">
        <f t="shared" si="0"/>
        <v/>
      </c>
      <c r="C42" s="57" t="str">
        <f t="shared" si="9"/>
        <v/>
      </c>
      <c r="D42" s="55" t="str">
        <f t="shared" si="10"/>
        <v/>
      </c>
      <c r="E42" s="54" t="str">
        <f t="shared" si="3"/>
        <v/>
      </c>
      <c r="F42" s="54" t="str">
        <f t="shared" si="3"/>
        <v/>
      </c>
      <c r="G42" s="54" t="str">
        <f t="shared" si="3"/>
        <v/>
      </c>
      <c r="H42" s="9"/>
      <c r="I42" s="11"/>
      <c r="J42" s="37" t="str">
        <f t="shared" si="5"/>
        <v/>
      </c>
      <c r="K42" s="61" t="s">
        <v>63</v>
      </c>
      <c r="L42" s="45"/>
      <c r="M42" s="46"/>
      <c r="N42" s="11"/>
      <c r="O42" s="47"/>
      <c r="P42" s="11"/>
      <c r="Q42" s="48"/>
      <c r="R42" s="11"/>
      <c r="S42" s="45"/>
      <c r="T42" s="53"/>
      <c r="W42" s="10" t="s">
        <v>7</v>
      </c>
      <c r="X42" s="24">
        <f t="shared" si="8"/>
        <v>0</v>
      </c>
    </row>
    <row r="43" spans="1:39" s="10" customFormat="1" ht="20.25" hidden="1" customHeight="1" x14ac:dyDescent="0.2">
      <c r="A43" s="9"/>
      <c r="B43" s="51" t="str">
        <f t="shared" si="0"/>
        <v/>
      </c>
      <c r="C43" s="57" t="str">
        <f t="shared" si="9"/>
        <v/>
      </c>
      <c r="D43" s="55" t="str">
        <f t="shared" si="10"/>
        <v/>
      </c>
      <c r="E43" s="54" t="str">
        <f t="shared" si="3"/>
        <v/>
      </c>
      <c r="F43" s="54" t="str">
        <f t="shared" si="3"/>
        <v/>
      </c>
      <c r="G43" s="54" t="str">
        <f t="shared" si="3"/>
        <v/>
      </c>
      <c r="H43" s="9"/>
      <c r="I43" s="11"/>
      <c r="J43" s="37" t="str">
        <f t="shared" si="5"/>
        <v/>
      </c>
      <c r="K43" s="61" t="s">
        <v>63</v>
      </c>
      <c r="L43" s="45"/>
      <c r="M43" s="46"/>
      <c r="N43" s="11"/>
      <c r="O43" s="47"/>
      <c r="P43" s="11"/>
      <c r="Q43" s="48"/>
      <c r="R43" s="11"/>
      <c r="S43" s="45"/>
      <c r="T43" s="53"/>
      <c r="W43" s="10" t="s">
        <v>7</v>
      </c>
      <c r="X43" s="24">
        <f t="shared" si="8"/>
        <v>0</v>
      </c>
    </row>
    <row r="44" spans="1:39" s="10" customFormat="1" ht="26.25" hidden="1" customHeight="1" x14ac:dyDescent="0.2">
      <c r="A44" s="9"/>
      <c r="B44" s="92"/>
      <c r="C44" s="92"/>
      <c r="D44" s="92"/>
      <c r="E44" s="92"/>
      <c r="F44" s="92"/>
      <c r="G44" s="93"/>
      <c r="H44" s="9"/>
      <c r="I44" s="11"/>
      <c r="J44" s="37" t="str">
        <f>IF(B44&lt;&gt;"","X","")</f>
        <v/>
      </c>
      <c r="K44" s="62" t="s">
        <v>64</v>
      </c>
      <c r="L44" s="37"/>
      <c r="M44" s="37"/>
      <c r="N44" s="37"/>
      <c r="O44" s="37"/>
      <c r="P44" s="37"/>
      <c r="Q44" s="37"/>
      <c r="R44" s="37"/>
      <c r="S44" s="37"/>
      <c r="T44" s="53"/>
      <c r="U44" s="37" t="str">
        <f t="shared" ref="U44:AM44" si="11">IF(W44&lt;&gt;"","X","")</f>
        <v/>
      </c>
      <c r="V44" s="37" t="str">
        <f t="shared" si="11"/>
        <v/>
      </c>
      <c r="W44" s="37" t="str">
        <f t="shared" si="11"/>
        <v/>
      </c>
      <c r="X44" s="37" t="str">
        <f t="shared" si="11"/>
        <v/>
      </c>
      <c r="Y44" s="37" t="str">
        <f t="shared" si="11"/>
        <v/>
      </c>
      <c r="Z44" s="37" t="str">
        <f t="shared" si="11"/>
        <v/>
      </c>
      <c r="AA44" s="37" t="str">
        <f t="shared" si="11"/>
        <v/>
      </c>
      <c r="AB44" s="37" t="str">
        <f t="shared" si="11"/>
        <v/>
      </c>
      <c r="AC44" s="37" t="str">
        <f t="shared" si="11"/>
        <v/>
      </c>
      <c r="AD44" s="37" t="str">
        <f t="shared" si="11"/>
        <v/>
      </c>
      <c r="AE44" s="37" t="str">
        <f t="shared" si="11"/>
        <v/>
      </c>
      <c r="AF44" s="37" t="str">
        <f t="shared" si="11"/>
        <v/>
      </c>
      <c r="AG44" s="37" t="str">
        <f t="shared" si="11"/>
        <v/>
      </c>
      <c r="AH44" s="37" t="str">
        <f t="shared" si="11"/>
        <v/>
      </c>
      <c r="AI44" s="37" t="str">
        <f t="shared" si="11"/>
        <v/>
      </c>
      <c r="AJ44" s="37" t="str">
        <f t="shared" si="11"/>
        <v/>
      </c>
      <c r="AK44" s="37" t="str">
        <f t="shared" si="11"/>
        <v/>
      </c>
      <c r="AL44" s="37" t="str">
        <f t="shared" si="11"/>
        <v/>
      </c>
      <c r="AM44" s="37" t="str">
        <f t="shared" si="11"/>
        <v/>
      </c>
    </row>
    <row r="45" spans="1:39" ht="3" customHeight="1" thickBot="1" x14ac:dyDescent="0.25">
      <c r="A45"/>
      <c r="B45" s="12"/>
      <c r="C45" s="13"/>
      <c r="D45" s="32"/>
      <c r="E45" s="71"/>
      <c r="F45" s="73"/>
      <c r="G45" s="74"/>
      <c r="H45"/>
      <c r="I45" s="4"/>
      <c r="J45" s="38" t="s">
        <v>30</v>
      </c>
      <c r="K45" s="59"/>
      <c r="L45" s="53" t="s">
        <v>62</v>
      </c>
      <c r="M45" s="53"/>
      <c r="N45" s="53"/>
      <c r="O45" s="53"/>
      <c r="P45" s="53"/>
      <c r="Q45" s="53"/>
      <c r="R45" s="53"/>
      <c r="S45" s="53"/>
      <c r="T45" s="53"/>
    </row>
    <row r="46" spans="1:39" ht="24.75" customHeight="1" thickBot="1" x14ac:dyDescent="0.3">
      <c r="A46"/>
      <c r="B46" s="52">
        <f ca="1">NOW()</f>
        <v>42049.931942361109</v>
      </c>
      <c r="C46" s="16">
        <f>IF(O46&gt;0,"",X46)</f>
        <v>19.559999999999999</v>
      </c>
      <c r="D46" s="70"/>
      <c r="E46" s="72">
        <f>IF($O$46&gt;0,"-----",IF($L$5&lt;&gt;"",$L$5*E10,E10*$C$46))</f>
        <v>19.559999999999999</v>
      </c>
      <c r="F46" s="72">
        <f>IF($O$46&gt;0,"-----",IF($L$5&lt;&gt;"",$L$5*F10,F10*$C$46))</f>
        <v>39.119999999999997</v>
      </c>
      <c r="G46" s="72">
        <f>IF($O$46&gt;0,"-----",IF($L$5&lt;&gt;"",$L$5*G10,G10*$C$46))</f>
        <v>58.679999999999993</v>
      </c>
      <c r="H46"/>
      <c r="I46" s="4"/>
      <c r="J46" s="38" t="s">
        <v>30</v>
      </c>
      <c r="K46" s="14"/>
      <c r="L46" s="14"/>
      <c r="M46" s="14"/>
      <c r="N46" s="14"/>
      <c r="O46" s="76">
        <f>COUNTIF(O12:O43,"=St.")</f>
        <v>0</v>
      </c>
      <c r="P46" s="14"/>
      <c r="Q46" s="14"/>
      <c r="R46" s="2"/>
      <c r="X46" s="25">
        <f>SUM(X11:X45)</f>
        <v>19.559999999999999</v>
      </c>
    </row>
    <row r="47" spans="1:39" ht="0.75" hidden="1" customHeight="1" x14ac:dyDescent="0.2">
      <c r="A47"/>
      <c r="B47" s="15"/>
      <c r="C47" s="17"/>
      <c r="D47" s="17"/>
      <c r="E47" s="18">
        <f>IF($L$5&lt;&gt;"",E10*$L$5/$C$46,E10)</f>
        <v>1</v>
      </c>
      <c r="F47" s="18">
        <f>IF($L$5&lt;&gt;"",F10*$L$5/$C$46,F10)</f>
        <v>2</v>
      </c>
      <c r="G47" s="18">
        <f>IF($L$5&lt;&gt;"",G10*$L$5/$C$46,G10)</f>
        <v>3</v>
      </c>
      <c r="H47"/>
      <c r="I47" s="4"/>
      <c r="J47" s="38"/>
      <c r="K47" s="14"/>
      <c r="L47" s="14"/>
      <c r="M47" s="14"/>
      <c r="N47" s="14"/>
      <c r="O47" s="14"/>
      <c r="P47" s="14"/>
      <c r="Q47" s="14"/>
      <c r="R47" s="4"/>
    </row>
    <row r="48" spans="1:39" ht="2.25" hidden="1" customHeight="1" x14ac:dyDescent="0.2">
      <c r="A48"/>
      <c r="B48" s="15"/>
      <c r="C48" s="17"/>
      <c r="D48" s="17"/>
      <c r="E48" s="19"/>
      <c r="F48" s="19"/>
      <c r="G48" s="19"/>
      <c r="H48"/>
      <c r="I48" s="4"/>
      <c r="J48" s="38"/>
      <c r="K48" s="14"/>
      <c r="L48" s="14"/>
      <c r="M48" s="14"/>
      <c r="N48" s="14"/>
      <c r="O48" s="14"/>
      <c r="P48" s="14"/>
      <c r="Q48" s="14"/>
      <c r="R48" s="4"/>
    </row>
    <row r="49" spans="1:18" ht="3.75" customHeight="1" x14ac:dyDescent="0.2">
      <c r="A49"/>
      <c r="B49" s="20"/>
      <c r="C49"/>
      <c r="D49"/>
      <c r="E49"/>
      <c r="F49"/>
      <c r="G49"/>
      <c r="H49"/>
      <c r="I49" s="4"/>
      <c r="J49" s="39" t="s">
        <v>30</v>
      </c>
      <c r="K49" s="4"/>
      <c r="L49" s="4"/>
      <c r="M49" s="4"/>
      <c r="N49" s="4"/>
      <c r="O49" s="4"/>
      <c r="P49" s="4"/>
      <c r="Q49" s="4"/>
      <c r="R49" s="4"/>
    </row>
    <row r="50" spans="1:18" s="3" customFormat="1" ht="3.75" customHeight="1" x14ac:dyDescent="0.25">
      <c r="A50" s="21"/>
      <c r="B50" s="21"/>
      <c r="C50" s="22"/>
      <c r="D50" s="22"/>
      <c r="E50"/>
      <c r="F50" s="22"/>
      <c r="G50" s="21"/>
      <c r="H50" s="21"/>
      <c r="J50" s="38" t="s">
        <v>30</v>
      </c>
    </row>
    <row r="51" spans="1:18" ht="3" customHeight="1" x14ac:dyDescent="0.2">
      <c r="A51" s="64"/>
      <c r="B51" s="64"/>
      <c r="C51" s="64"/>
      <c r="D51" s="64"/>
      <c r="E51" s="64"/>
      <c r="F51" s="64"/>
      <c r="G51" s="64"/>
      <c r="H51" s="64"/>
      <c r="I51" s="2"/>
      <c r="J51" s="38" t="s">
        <v>30</v>
      </c>
      <c r="K51" s="2"/>
      <c r="L51" s="2"/>
      <c r="M51" s="2"/>
      <c r="N51" s="2"/>
      <c r="O51" s="2"/>
      <c r="P51" s="2"/>
      <c r="Q51" s="2"/>
      <c r="R51" s="2"/>
    </row>
    <row r="52" spans="1:18" ht="11.25" customHeight="1" x14ac:dyDescent="0.2">
      <c r="A52" s="36"/>
      <c r="J52" s="38" t="s">
        <v>30</v>
      </c>
    </row>
    <row r="53" spans="1:18" s="26" customFormat="1" ht="18" x14ac:dyDescent="0.25">
      <c r="A53" s="34"/>
      <c r="B53" s="65" t="s">
        <v>36</v>
      </c>
      <c r="C53" s="34"/>
      <c r="D53" s="34"/>
      <c r="E53" s="34"/>
      <c r="F53" s="34"/>
      <c r="G53" s="34"/>
      <c r="H53" s="23"/>
      <c r="I53" s="23"/>
      <c r="J53" s="38" t="str">
        <f>IF(J54="X","X","")</f>
        <v>X</v>
      </c>
      <c r="K53" s="23"/>
      <c r="L53" s="23"/>
      <c r="M53" s="23"/>
      <c r="N53" s="23"/>
      <c r="O53" s="23"/>
      <c r="P53" s="23"/>
      <c r="Q53" s="23"/>
      <c r="R53" s="23"/>
    </row>
    <row r="54" spans="1:18" s="26" customFormat="1" ht="39" customHeight="1" x14ac:dyDescent="0.25">
      <c r="A54" s="23"/>
      <c r="B54" s="88" t="s">
        <v>91</v>
      </c>
      <c r="C54" s="89"/>
      <c r="D54" s="89"/>
      <c r="E54" s="89"/>
      <c r="F54" s="89"/>
      <c r="G54" s="90"/>
      <c r="H54" s="23"/>
      <c r="I54" s="23"/>
      <c r="J54" s="38" t="str">
        <f>IF(B54&lt;&gt;"","X","")</f>
        <v>X</v>
      </c>
      <c r="K54" s="23"/>
      <c r="L54" s="23"/>
      <c r="M54" s="23"/>
      <c r="N54" s="23"/>
      <c r="O54" s="23"/>
      <c r="P54" s="23"/>
      <c r="Q54" s="23"/>
      <c r="R54" s="23"/>
    </row>
    <row r="55" spans="1:18" ht="12.75" x14ac:dyDescent="0.2">
      <c r="B55" s="36"/>
      <c r="C55" s="36"/>
      <c r="D55" s="36"/>
      <c r="E55" s="36"/>
      <c r="F55" s="36"/>
      <c r="G55" s="36"/>
      <c r="H55" s="36"/>
      <c r="J55" s="38" t="str">
        <f>IF(J53="X","X","")</f>
        <v>X</v>
      </c>
    </row>
    <row r="56" spans="1:18" s="26" customFormat="1" ht="18" x14ac:dyDescent="0.25">
      <c r="A56" s="34"/>
      <c r="B56" s="63" t="s">
        <v>11</v>
      </c>
      <c r="C56" s="33"/>
      <c r="D56" s="33"/>
      <c r="E56" s="33"/>
      <c r="F56" s="33"/>
      <c r="G56" s="33"/>
      <c r="H56" s="23"/>
      <c r="I56" s="23"/>
      <c r="J56" s="38" t="str">
        <f>IF(COUNTIF(J57:J58,"X") &gt; 0, "X","")</f>
        <v>X</v>
      </c>
      <c r="K56" s="23"/>
      <c r="L56" s="23"/>
      <c r="M56" s="23"/>
      <c r="N56" s="23"/>
      <c r="O56" s="23"/>
      <c r="P56" s="23"/>
      <c r="Q56" s="23"/>
      <c r="R56" s="23"/>
    </row>
    <row r="57" spans="1:18" s="26" customFormat="1" ht="18.75" customHeight="1" x14ac:dyDescent="0.25">
      <c r="A57" s="34"/>
      <c r="B57" s="33" t="s">
        <v>12</v>
      </c>
      <c r="C57" s="81" t="s">
        <v>89</v>
      </c>
      <c r="D57" s="82"/>
      <c r="E57" s="82"/>
      <c r="F57" s="82"/>
      <c r="G57" s="83"/>
      <c r="H57" s="23"/>
      <c r="I57" s="23"/>
      <c r="J57" s="38" t="str">
        <f>IF(C57&lt;&gt;"","X","")</f>
        <v>X</v>
      </c>
      <c r="K57" s="23"/>
      <c r="L57" s="23"/>
      <c r="M57" s="23"/>
      <c r="N57" s="23"/>
      <c r="O57" s="23"/>
      <c r="P57" s="23"/>
      <c r="Q57" s="23"/>
      <c r="R57" s="23"/>
    </row>
    <row r="58" spans="1:18" s="26" customFormat="1" ht="18.75" hidden="1" customHeight="1" x14ac:dyDescent="0.25">
      <c r="A58" s="34"/>
      <c r="B58" s="33" t="s">
        <v>15</v>
      </c>
      <c r="C58" s="81"/>
      <c r="D58" s="82"/>
      <c r="E58" s="82"/>
      <c r="F58" s="82"/>
      <c r="G58" s="83"/>
      <c r="H58" s="23"/>
      <c r="I58" s="23"/>
      <c r="J58" s="38" t="str">
        <f>IF(C58&lt;&gt;"","X","")</f>
        <v/>
      </c>
      <c r="K58" s="23"/>
      <c r="L58" s="23"/>
      <c r="M58" s="23"/>
      <c r="N58" s="23"/>
      <c r="O58" s="23"/>
      <c r="P58" s="23"/>
      <c r="Q58" s="23"/>
      <c r="R58" s="23"/>
    </row>
    <row r="59" spans="1:18" s="26" customFormat="1" ht="47.25" hidden="1" customHeight="1" x14ac:dyDescent="0.25">
      <c r="A59" s="34"/>
      <c r="B59" s="33" t="s">
        <v>17</v>
      </c>
      <c r="C59" s="81"/>
      <c r="D59" s="82"/>
      <c r="E59" s="82"/>
      <c r="F59" s="82"/>
      <c r="G59" s="83"/>
      <c r="H59" s="23"/>
      <c r="I59" s="23"/>
      <c r="J59" s="38" t="str">
        <f>IF(C59&lt;&gt;"","X","")</f>
        <v/>
      </c>
      <c r="K59" s="23"/>
      <c r="L59" s="23"/>
      <c r="M59" s="23"/>
      <c r="N59" s="23"/>
      <c r="O59" s="23"/>
      <c r="P59" s="23"/>
      <c r="Q59" s="23"/>
      <c r="R59" s="23"/>
    </row>
    <row r="60" spans="1:18" s="26" customFormat="1" ht="12" customHeight="1" x14ac:dyDescent="0.25">
      <c r="A60" s="34"/>
      <c r="B60" s="33"/>
      <c r="C60" s="33"/>
      <c r="D60" s="33"/>
      <c r="E60" s="33"/>
      <c r="F60" s="33"/>
      <c r="G60" s="33"/>
      <c r="H60" s="23"/>
      <c r="I60" s="23"/>
      <c r="J60" s="38" t="str">
        <f>IF(J56="X","X","")</f>
        <v>X</v>
      </c>
      <c r="K60" s="23"/>
      <c r="L60" s="23"/>
      <c r="M60" s="23"/>
      <c r="N60" s="23"/>
      <c r="O60" s="23"/>
      <c r="P60" s="23"/>
      <c r="Q60" s="23"/>
      <c r="R60" s="23"/>
    </row>
    <row r="61" spans="1:18" s="26" customFormat="1" ht="18.75" hidden="1" customHeight="1" x14ac:dyDescent="0.25">
      <c r="A61" s="34"/>
      <c r="B61" s="63" t="s">
        <v>13</v>
      </c>
      <c r="C61" s="29"/>
      <c r="D61" s="29"/>
      <c r="E61" s="29"/>
      <c r="F61" s="29"/>
      <c r="G61" s="29"/>
      <c r="H61" s="23"/>
      <c r="I61" s="23"/>
      <c r="J61" s="38" t="str">
        <f>IF(COUNTIF(J62:J63,"X") &gt; 0, "X","")</f>
        <v/>
      </c>
      <c r="K61" s="23"/>
      <c r="L61" s="23"/>
      <c r="M61" s="23"/>
      <c r="N61" s="23"/>
      <c r="O61" s="23"/>
      <c r="P61" s="23"/>
      <c r="Q61" s="23"/>
      <c r="R61" s="23"/>
    </row>
    <row r="62" spans="1:18" s="26" customFormat="1" ht="18.75" hidden="1" customHeight="1" x14ac:dyDescent="0.25">
      <c r="A62" s="34"/>
      <c r="B62" s="33" t="s">
        <v>12</v>
      </c>
      <c r="C62" s="81"/>
      <c r="D62" s="82"/>
      <c r="E62" s="82"/>
      <c r="F62" s="82"/>
      <c r="G62" s="83"/>
      <c r="H62" s="23"/>
      <c r="I62" s="23"/>
      <c r="J62" s="38" t="str">
        <f>IF(C62&lt;&gt;"","X","")</f>
        <v/>
      </c>
      <c r="K62" s="23"/>
      <c r="L62" s="23"/>
      <c r="M62" s="23"/>
      <c r="N62" s="23"/>
      <c r="O62" s="23"/>
      <c r="P62" s="23"/>
      <c r="Q62" s="23"/>
      <c r="R62" s="23"/>
    </row>
    <row r="63" spans="1:18" s="26" customFormat="1" ht="18.75" hidden="1" customHeight="1" x14ac:dyDescent="0.25">
      <c r="A63" s="34"/>
      <c r="B63" s="33" t="s">
        <v>15</v>
      </c>
      <c r="C63" s="81"/>
      <c r="D63" s="82"/>
      <c r="E63" s="82"/>
      <c r="F63" s="82"/>
      <c r="G63" s="83"/>
      <c r="H63" s="23"/>
      <c r="I63" s="23"/>
      <c r="J63" s="38" t="str">
        <f>IF(C63&lt;&gt;"","X","")</f>
        <v/>
      </c>
      <c r="K63" s="23"/>
      <c r="L63" s="23"/>
      <c r="M63" s="23"/>
      <c r="N63" s="23"/>
      <c r="O63" s="23"/>
      <c r="P63" s="23"/>
      <c r="Q63" s="23"/>
      <c r="R63" s="23"/>
    </row>
    <row r="64" spans="1:18" s="26" customFormat="1" ht="18.75" hidden="1" customHeight="1" x14ac:dyDescent="0.25">
      <c r="A64" s="34"/>
      <c r="B64" s="33" t="s">
        <v>17</v>
      </c>
      <c r="C64" s="81"/>
      <c r="D64" s="82"/>
      <c r="E64" s="82"/>
      <c r="F64" s="82"/>
      <c r="G64" s="83"/>
      <c r="H64" s="23"/>
      <c r="I64" s="23"/>
      <c r="J64" s="38" t="str">
        <f>IF(C64&lt;&gt;"","X","")</f>
        <v/>
      </c>
      <c r="K64" s="23"/>
      <c r="L64" s="23"/>
      <c r="M64" s="23"/>
      <c r="N64" s="23"/>
      <c r="O64" s="23"/>
      <c r="P64" s="23"/>
      <c r="Q64" s="23"/>
      <c r="R64" s="23"/>
    </row>
    <row r="65" spans="1:18" s="26" customFormat="1" ht="12" hidden="1" customHeight="1" x14ac:dyDescent="0.25">
      <c r="A65" s="34"/>
      <c r="B65" s="33"/>
      <c r="C65" s="29"/>
      <c r="D65" s="29"/>
      <c r="E65" s="29"/>
      <c r="F65" s="29"/>
      <c r="G65" s="29"/>
      <c r="H65" s="23"/>
      <c r="I65" s="23"/>
      <c r="J65" s="38" t="str">
        <f>IF(J61="X","X","")</f>
        <v/>
      </c>
      <c r="K65" s="23"/>
      <c r="L65" s="23"/>
      <c r="M65" s="23"/>
      <c r="N65" s="23"/>
      <c r="O65" s="23"/>
      <c r="P65" s="23"/>
      <c r="Q65" s="23"/>
      <c r="R65" s="23"/>
    </row>
    <row r="66" spans="1:18" s="26" customFormat="1" ht="18.75" hidden="1" customHeight="1" x14ac:dyDescent="0.25">
      <c r="A66" s="34"/>
      <c r="B66" s="63" t="s">
        <v>42</v>
      </c>
      <c r="C66" s="29"/>
      <c r="D66" s="29"/>
      <c r="E66" s="29"/>
      <c r="F66" s="29"/>
      <c r="G66" s="29"/>
      <c r="H66" s="23"/>
      <c r="I66" s="23"/>
      <c r="J66" s="38" t="str">
        <f>IF(COUNTIF(J67:J68,"X") &gt; 0, "X","")</f>
        <v/>
      </c>
      <c r="K66" s="23"/>
      <c r="L66" s="23"/>
      <c r="M66" s="23"/>
      <c r="N66" s="23"/>
      <c r="O66" s="23"/>
      <c r="P66" s="23"/>
      <c r="Q66" s="23"/>
      <c r="R66" s="23"/>
    </row>
    <row r="67" spans="1:18" s="26" customFormat="1" ht="18.75" hidden="1" customHeight="1" x14ac:dyDescent="0.25">
      <c r="A67" s="34"/>
      <c r="B67" s="33" t="s">
        <v>43</v>
      </c>
      <c r="C67" s="81"/>
      <c r="D67" s="82"/>
      <c r="E67" s="82"/>
      <c r="F67" s="82"/>
      <c r="G67" s="83"/>
      <c r="H67" s="23"/>
      <c r="I67" s="23"/>
      <c r="J67" s="38" t="str">
        <f>IF(C67&lt;&gt;"","X","")</f>
        <v/>
      </c>
      <c r="K67" s="23"/>
      <c r="L67" s="23"/>
      <c r="M67" s="23"/>
      <c r="N67" s="23"/>
      <c r="O67" s="23"/>
      <c r="P67" s="23"/>
      <c r="Q67" s="23"/>
      <c r="R67" s="23"/>
    </row>
    <row r="68" spans="1:18" s="26" customFormat="1" ht="18.75" hidden="1" customHeight="1" x14ac:dyDescent="0.25">
      <c r="A68" s="34"/>
      <c r="B68" s="33" t="s">
        <v>17</v>
      </c>
      <c r="C68" s="81"/>
      <c r="D68" s="82"/>
      <c r="E68" s="82"/>
      <c r="F68" s="82"/>
      <c r="G68" s="83"/>
      <c r="H68" s="23"/>
      <c r="I68" s="23"/>
      <c r="J68" s="38" t="str">
        <f>IF(C68&lt;&gt;"","X","")</f>
        <v/>
      </c>
      <c r="K68" s="23"/>
      <c r="L68" s="23"/>
      <c r="M68" s="23"/>
      <c r="N68" s="23"/>
      <c r="O68" s="23"/>
      <c r="P68" s="23"/>
      <c r="Q68" s="23"/>
      <c r="R68" s="23"/>
    </row>
    <row r="69" spans="1:18" s="26" customFormat="1" ht="12" hidden="1" customHeight="1" x14ac:dyDescent="0.25">
      <c r="A69" s="34"/>
      <c r="B69" s="33"/>
      <c r="C69" s="29"/>
      <c r="D69" s="29"/>
      <c r="E69" s="29"/>
      <c r="F69" s="29"/>
      <c r="G69" s="29"/>
      <c r="H69" s="23"/>
      <c r="I69" s="23"/>
      <c r="J69" s="38" t="str">
        <f>IF(J66="X","X","")</f>
        <v/>
      </c>
      <c r="K69" s="23"/>
      <c r="L69" s="23"/>
      <c r="M69" s="23"/>
      <c r="N69" s="23"/>
      <c r="O69" s="23"/>
      <c r="P69" s="23"/>
      <c r="Q69" s="23"/>
      <c r="R69" s="23"/>
    </row>
    <row r="70" spans="1:18" s="26" customFormat="1" ht="18.75" hidden="1" customHeight="1" x14ac:dyDescent="0.25">
      <c r="A70" s="34"/>
      <c r="B70" s="63" t="s">
        <v>14</v>
      </c>
      <c r="C70" s="29"/>
      <c r="D70" s="29"/>
      <c r="E70" s="29"/>
      <c r="F70" s="29"/>
      <c r="G70" s="29"/>
      <c r="H70" s="23"/>
      <c r="I70" s="23"/>
      <c r="J70" s="38" t="str">
        <f>IF(COUNTIF(J71:J73,"X") &gt; 0, "X","")</f>
        <v/>
      </c>
      <c r="K70" s="23"/>
      <c r="L70" s="23"/>
      <c r="M70" s="23"/>
      <c r="N70" s="23"/>
      <c r="O70" s="23"/>
      <c r="P70" s="23"/>
      <c r="Q70" s="23"/>
      <c r="R70" s="23"/>
    </row>
    <row r="71" spans="1:18" s="26" customFormat="1" ht="18.75" hidden="1" customHeight="1" x14ac:dyDescent="0.25">
      <c r="A71" s="34"/>
      <c r="B71" s="33" t="s">
        <v>16</v>
      </c>
      <c r="C71" s="81"/>
      <c r="D71" s="82"/>
      <c r="E71" s="82"/>
      <c r="F71" s="82"/>
      <c r="G71" s="83"/>
      <c r="H71" s="23"/>
      <c r="I71" s="23"/>
      <c r="J71" s="38" t="str">
        <f>IF(C71&lt;&gt;"","X","")</f>
        <v/>
      </c>
      <c r="K71" s="23"/>
      <c r="L71" s="23"/>
      <c r="M71" s="23"/>
      <c r="N71" s="23"/>
      <c r="O71" s="23"/>
      <c r="P71" s="23"/>
      <c r="Q71" s="23"/>
      <c r="R71" s="23"/>
    </row>
    <row r="72" spans="1:18" s="26" customFormat="1" ht="18.75" hidden="1" customHeight="1" x14ac:dyDescent="0.25">
      <c r="A72" s="34"/>
      <c r="B72" s="33" t="s">
        <v>15</v>
      </c>
      <c r="C72" s="81"/>
      <c r="D72" s="82"/>
      <c r="E72" s="82"/>
      <c r="F72" s="82"/>
      <c r="G72" s="83"/>
      <c r="H72" s="23"/>
      <c r="I72" s="23"/>
      <c r="J72" s="38" t="str">
        <f>IF(C72&lt;&gt;"","X","")</f>
        <v/>
      </c>
      <c r="K72" s="23"/>
      <c r="L72" s="23"/>
      <c r="M72" s="23"/>
      <c r="N72" s="23"/>
      <c r="O72" s="23"/>
      <c r="P72" s="23"/>
      <c r="Q72" s="23"/>
      <c r="R72" s="23"/>
    </row>
    <row r="73" spans="1:18" s="26" customFormat="1" ht="18.75" hidden="1" customHeight="1" x14ac:dyDescent="0.25">
      <c r="A73" s="34"/>
      <c r="B73" s="33" t="s">
        <v>17</v>
      </c>
      <c r="C73" s="81"/>
      <c r="D73" s="82"/>
      <c r="E73" s="82"/>
      <c r="F73" s="82"/>
      <c r="G73" s="83"/>
      <c r="H73" s="23"/>
      <c r="I73" s="23"/>
      <c r="J73" s="38" t="str">
        <f>IF(C73&lt;&gt;"","X","")</f>
        <v/>
      </c>
      <c r="K73" s="23"/>
      <c r="L73" s="23"/>
      <c r="M73" s="23"/>
      <c r="N73" s="23"/>
      <c r="O73" s="23"/>
      <c r="P73" s="23"/>
      <c r="Q73" s="23"/>
      <c r="R73" s="23"/>
    </row>
    <row r="74" spans="1:18" s="26" customFormat="1" ht="12" hidden="1" customHeight="1" x14ac:dyDescent="0.25">
      <c r="A74" s="34"/>
      <c r="B74" s="33"/>
      <c r="C74" s="29"/>
      <c r="D74" s="29"/>
      <c r="E74" s="29"/>
      <c r="F74" s="29"/>
      <c r="G74" s="29"/>
      <c r="H74" s="23"/>
      <c r="I74" s="23"/>
      <c r="J74" s="38" t="str">
        <f>IF(J70="X","X","")</f>
        <v/>
      </c>
      <c r="K74" s="23"/>
      <c r="L74" s="23"/>
      <c r="M74" s="23"/>
      <c r="N74" s="23"/>
      <c r="O74" s="23"/>
      <c r="P74" s="23"/>
      <c r="Q74" s="23"/>
      <c r="R74" s="23"/>
    </row>
    <row r="75" spans="1:18" s="26" customFormat="1" ht="18.75" hidden="1" customHeight="1" x14ac:dyDescent="0.25">
      <c r="A75" s="34"/>
      <c r="B75" s="63" t="s">
        <v>31</v>
      </c>
      <c r="C75" s="29"/>
      <c r="D75" s="29"/>
      <c r="E75" s="29"/>
      <c r="F75" s="29"/>
      <c r="G75" s="29"/>
      <c r="H75" s="23"/>
      <c r="I75" s="23"/>
      <c r="J75" s="38" t="str">
        <f>IF(COUNTIF(J76:J78,"X") &gt; 0, "X","")</f>
        <v/>
      </c>
      <c r="K75" s="23"/>
      <c r="L75" s="23"/>
      <c r="M75" s="23"/>
      <c r="N75" s="23"/>
      <c r="O75" s="23"/>
      <c r="P75" s="23"/>
      <c r="Q75" s="23"/>
      <c r="R75" s="23"/>
    </row>
    <row r="76" spans="1:18" s="26" customFormat="1" ht="18.75" hidden="1" customHeight="1" x14ac:dyDescent="0.25">
      <c r="A76" s="34"/>
      <c r="B76" s="33" t="s">
        <v>16</v>
      </c>
      <c r="C76" s="81"/>
      <c r="D76" s="82"/>
      <c r="E76" s="82"/>
      <c r="F76" s="82"/>
      <c r="G76" s="83"/>
      <c r="H76" s="23"/>
      <c r="I76" s="23"/>
      <c r="J76" s="38" t="str">
        <f>IF(C76&lt;&gt;"","X","")</f>
        <v/>
      </c>
      <c r="K76" s="23"/>
      <c r="L76" s="23"/>
      <c r="M76" s="23"/>
      <c r="N76" s="23"/>
      <c r="O76" s="23"/>
      <c r="P76" s="23"/>
      <c r="Q76" s="23"/>
      <c r="R76" s="23"/>
    </row>
    <row r="77" spans="1:18" s="26" customFormat="1" ht="18.75" hidden="1" customHeight="1" x14ac:dyDescent="0.25">
      <c r="A77" s="34"/>
      <c r="B77" s="33" t="s">
        <v>15</v>
      </c>
      <c r="C77" s="81"/>
      <c r="D77" s="82"/>
      <c r="E77" s="82"/>
      <c r="F77" s="82"/>
      <c r="G77" s="83"/>
      <c r="H77" s="23"/>
      <c r="I77" s="23"/>
      <c r="J77" s="38" t="str">
        <f>IF(C77&lt;&gt;"","X","")</f>
        <v/>
      </c>
      <c r="K77" s="23"/>
      <c r="L77" s="23"/>
      <c r="M77" s="23"/>
      <c r="N77" s="23"/>
      <c r="O77" s="23"/>
      <c r="P77" s="23"/>
      <c r="Q77" s="23"/>
      <c r="R77" s="23"/>
    </row>
    <row r="78" spans="1:18" s="26" customFormat="1" ht="18.75" hidden="1" customHeight="1" x14ac:dyDescent="0.25">
      <c r="A78" s="34"/>
      <c r="B78" s="33" t="s">
        <v>17</v>
      </c>
      <c r="C78" s="81"/>
      <c r="D78" s="82"/>
      <c r="E78" s="82"/>
      <c r="F78" s="82"/>
      <c r="G78" s="83"/>
      <c r="H78" s="23"/>
      <c r="I78" s="23"/>
      <c r="J78" s="38" t="str">
        <f>IF(C78&lt;&gt;"","X","")</f>
        <v/>
      </c>
      <c r="K78" s="23"/>
      <c r="L78" s="23"/>
      <c r="M78" s="23"/>
      <c r="N78" s="23"/>
      <c r="O78" s="23"/>
      <c r="P78" s="23"/>
      <c r="Q78" s="23"/>
      <c r="R78" s="23"/>
    </row>
    <row r="79" spans="1:18" s="26" customFormat="1" ht="12" hidden="1" customHeight="1" x14ac:dyDescent="0.25">
      <c r="A79" s="34"/>
      <c r="B79" s="33"/>
      <c r="C79" s="29"/>
      <c r="D79" s="29"/>
      <c r="E79" s="29"/>
      <c r="F79" s="29"/>
      <c r="G79" s="29"/>
      <c r="H79" s="23"/>
      <c r="I79" s="23"/>
      <c r="J79" s="38" t="str">
        <f>IF(J75="X","X","")</f>
        <v/>
      </c>
      <c r="K79" s="23"/>
      <c r="L79" s="23"/>
      <c r="M79" s="23"/>
      <c r="N79" s="23"/>
      <c r="O79" s="23"/>
      <c r="P79" s="23"/>
      <c r="Q79" s="23"/>
      <c r="R79" s="23"/>
    </row>
    <row r="80" spans="1:18" s="26" customFormat="1" ht="18.75" customHeight="1" x14ac:dyDescent="0.25">
      <c r="A80" s="34"/>
      <c r="B80" s="63" t="s">
        <v>18</v>
      </c>
      <c r="C80" s="29"/>
      <c r="D80" s="29"/>
      <c r="E80" s="29"/>
      <c r="F80" s="29"/>
      <c r="G80" s="29"/>
      <c r="H80" s="23"/>
      <c r="I80" s="23"/>
      <c r="J80" s="38" t="str">
        <f>IF(COUNTIF(J81:J84,"X") &gt; 0, "X","")</f>
        <v>X</v>
      </c>
      <c r="K80" s="23"/>
      <c r="L80" s="23"/>
      <c r="M80" s="23"/>
      <c r="N80" s="23"/>
      <c r="O80" s="23"/>
      <c r="P80" s="23"/>
      <c r="Q80" s="23"/>
      <c r="R80" s="23"/>
    </row>
    <row r="81" spans="1:18" s="26" customFormat="1" ht="18.75" customHeight="1" x14ac:dyDescent="0.25">
      <c r="A81" s="34"/>
      <c r="B81" s="33" t="s">
        <v>19</v>
      </c>
      <c r="C81" s="81" t="s">
        <v>84</v>
      </c>
      <c r="D81" s="82"/>
      <c r="E81" s="82"/>
      <c r="F81" s="82"/>
      <c r="G81" s="83"/>
      <c r="H81" s="23"/>
      <c r="I81" s="23"/>
      <c r="J81" s="38" t="str">
        <f>IF(C81&lt;&gt;"","X","")</f>
        <v>X</v>
      </c>
      <c r="K81" s="23"/>
      <c r="L81" s="23"/>
      <c r="M81" s="23"/>
      <c r="N81" s="23"/>
      <c r="O81" s="23"/>
      <c r="P81" s="23"/>
      <c r="Q81" s="23"/>
      <c r="R81" s="23"/>
    </row>
    <row r="82" spans="1:18" s="26" customFormat="1" ht="18.75" customHeight="1" x14ac:dyDescent="0.25">
      <c r="A82" s="34"/>
      <c r="B82" s="33" t="s">
        <v>20</v>
      </c>
      <c r="C82" s="81" t="s">
        <v>85</v>
      </c>
      <c r="D82" s="82"/>
      <c r="E82" s="82"/>
      <c r="F82" s="82"/>
      <c r="G82" s="83"/>
      <c r="H82" s="23"/>
      <c r="I82" s="23"/>
      <c r="J82" s="38" t="str">
        <f>IF(C82&lt;&gt;"","X","")</f>
        <v>X</v>
      </c>
      <c r="K82" s="23"/>
      <c r="L82" s="23"/>
      <c r="M82" s="23"/>
      <c r="N82" s="23"/>
      <c r="O82" s="23"/>
      <c r="P82" s="23"/>
      <c r="Q82" s="23"/>
      <c r="R82" s="23"/>
    </row>
    <row r="83" spans="1:18" s="26" customFormat="1" ht="18.75" customHeight="1" x14ac:dyDescent="0.25">
      <c r="A83" s="34"/>
      <c r="B83" s="33" t="s">
        <v>8</v>
      </c>
      <c r="C83" s="81" t="s">
        <v>78</v>
      </c>
      <c r="D83" s="82"/>
      <c r="E83" s="82"/>
      <c r="F83" s="82"/>
      <c r="G83" s="83"/>
      <c r="H83" s="23"/>
      <c r="I83" s="23"/>
      <c r="J83" s="38" t="str">
        <f>IF(C83&lt;&gt;"","X","")</f>
        <v>X</v>
      </c>
      <c r="K83" s="23"/>
      <c r="L83" s="23"/>
      <c r="M83" s="23"/>
      <c r="N83" s="23"/>
      <c r="O83" s="23"/>
      <c r="P83" s="23"/>
      <c r="Q83" s="23"/>
      <c r="R83" s="23"/>
    </row>
    <row r="84" spans="1:18" s="26" customFormat="1" ht="18.75" customHeight="1" x14ac:dyDescent="0.25">
      <c r="A84" s="34"/>
      <c r="B84" s="33" t="s">
        <v>9</v>
      </c>
      <c r="C84" s="81" t="s">
        <v>92</v>
      </c>
      <c r="D84" s="82"/>
      <c r="E84" s="82"/>
      <c r="F84" s="82"/>
      <c r="G84" s="83"/>
      <c r="H84" s="23"/>
      <c r="I84" s="23"/>
      <c r="J84" s="38" t="str">
        <f>IF(C84&lt;&gt;"","X","")</f>
        <v>X</v>
      </c>
      <c r="K84" s="23"/>
      <c r="L84" s="23"/>
      <c r="M84" s="23"/>
      <c r="N84" s="23"/>
      <c r="O84" s="23"/>
      <c r="P84" s="23"/>
      <c r="Q84" s="23"/>
      <c r="R84" s="23"/>
    </row>
    <row r="85" spans="1:18" s="26" customFormat="1" ht="12" customHeight="1" x14ac:dyDescent="0.25">
      <c r="A85" s="34"/>
      <c r="B85" s="33"/>
      <c r="C85" s="29"/>
      <c r="D85" s="29"/>
      <c r="E85" s="29"/>
      <c r="F85" s="29"/>
      <c r="G85" s="29"/>
      <c r="H85" s="23"/>
      <c r="I85" s="23"/>
      <c r="J85" s="38" t="str">
        <f>IF(J80="X","X","")</f>
        <v>X</v>
      </c>
      <c r="K85" s="23"/>
      <c r="L85" s="23"/>
      <c r="M85" s="23"/>
      <c r="N85" s="23"/>
      <c r="O85" s="23"/>
      <c r="P85" s="23"/>
      <c r="Q85" s="23"/>
      <c r="R85" s="23"/>
    </row>
    <row r="86" spans="1:18" s="26" customFormat="1" ht="18.75" hidden="1" customHeight="1" x14ac:dyDescent="0.25">
      <c r="A86" s="34"/>
      <c r="B86" s="63" t="s">
        <v>58</v>
      </c>
      <c r="C86" s="29"/>
      <c r="D86" s="29"/>
      <c r="E86" s="29"/>
      <c r="F86" s="29"/>
      <c r="G86" s="29"/>
      <c r="H86" s="23"/>
      <c r="I86" s="23"/>
      <c r="J86" s="38" t="str">
        <f>IF(COUNTIF(J87:J89,"X") &gt; 0, "X","")</f>
        <v/>
      </c>
      <c r="K86" s="23"/>
      <c r="L86" s="23"/>
      <c r="M86" s="23"/>
      <c r="N86" s="23"/>
      <c r="O86" s="23"/>
      <c r="P86" s="23"/>
      <c r="Q86" s="23"/>
      <c r="R86" s="23"/>
    </row>
    <row r="87" spans="1:18" s="26" customFormat="1" ht="18.75" hidden="1" customHeight="1" x14ac:dyDescent="0.25">
      <c r="A87" s="34"/>
      <c r="B87" s="33" t="s">
        <v>59</v>
      </c>
      <c r="C87" s="81"/>
      <c r="D87" s="82"/>
      <c r="E87" s="82"/>
      <c r="F87" s="82"/>
      <c r="G87" s="83"/>
      <c r="H87" s="23"/>
      <c r="I87" s="23"/>
      <c r="J87" s="38" t="str">
        <f>IF(C87&lt;&gt;"","X","")</f>
        <v/>
      </c>
      <c r="K87" s="23"/>
      <c r="L87" s="23"/>
      <c r="M87" s="23"/>
      <c r="N87" s="23"/>
      <c r="O87" s="23"/>
      <c r="P87" s="23"/>
      <c r="Q87" s="23"/>
      <c r="R87" s="23"/>
    </row>
    <row r="88" spans="1:18" s="26" customFormat="1" ht="18.75" hidden="1" customHeight="1" x14ac:dyDescent="0.25">
      <c r="A88" s="34"/>
      <c r="B88" s="33" t="s">
        <v>60</v>
      </c>
      <c r="C88" s="81"/>
      <c r="D88" s="82"/>
      <c r="E88" s="82"/>
      <c r="F88" s="82"/>
      <c r="G88" s="83"/>
      <c r="H88" s="23"/>
      <c r="I88" s="23"/>
      <c r="J88" s="38" t="str">
        <f>IF(C88&lt;&gt;"","X","")</f>
        <v/>
      </c>
      <c r="K88" s="23"/>
      <c r="L88" s="23"/>
      <c r="M88" s="23"/>
      <c r="N88" s="23"/>
      <c r="O88" s="23"/>
      <c r="P88" s="23"/>
      <c r="Q88" s="23"/>
      <c r="R88" s="23"/>
    </row>
    <row r="89" spans="1:18" s="26" customFormat="1" ht="18.75" hidden="1" customHeight="1" x14ac:dyDescent="0.25">
      <c r="A89" s="34"/>
      <c r="B89" s="33" t="s">
        <v>61</v>
      </c>
      <c r="C89" s="81"/>
      <c r="D89" s="82"/>
      <c r="E89" s="82"/>
      <c r="F89" s="82"/>
      <c r="G89" s="83"/>
      <c r="H89" s="23"/>
      <c r="I89" s="23"/>
      <c r="J89" s="38" t="str">
        <f>IF(C89&lt;&gt;"","X","")</f>
        <v/>
      </c>
      <c r="K89" s="23"/>
      <c r="L89" s="23"/>
      <c r="M89" s="23"/>
      <c r="N89" s="23"/>
      <c r="O89" s="23"/>
      <c r="P89" s="23"/>
      <c r="Q89" s="23"/>
      <c r="R89" s="23"/>
    </row>
    <row r="90" spans="1:18" s="26" customFormat="1" ht="18.75" hidden="1" customHeight="1" x14ac:dyDescent="0.25">
      <c r="A90" s="34"/>
      <c r="B90" s="33"/>
      <c r="C90" s="58"/>
      <c r="D90" s="58"/>
      <c r="E90" s="58"/>
      <c r="F90" s="58"/>
      <c r="G90" s="58"/>
      <c r="H90" s="23"/>
      <c r="I90" s="23"/>
      <c r="J90" s="38" t="str">
        <f>IF(J86="X","X","")</f>
        <v/>
      </c>
      <c r="K90" s="23"/>
      <c r="L90" s="23"/>
      <c r="M90" s="23"/>
      <c r="N90" s="23"/>
      <c r="O90" s="23"/>
      <c r="P90" s="23"/>
      <c r="Q90" s="23"/>
      <c r="R90" s="23"/>
    </row>
    <row r="91" spans="1:18" s="26" customFormat="1" ht="18.75" customHeight="1" x14ac:dyDescent="0.25">
      <c r="A91" s="34"/>
      <c r="B91" s="63" t="s">
        <v>21</v>
      </c>
      <c r="C91" s="29"/>
      <c r="D91" s="29"/>
      <c r="E91" s="29"/>
      <c r="F91" s="29"/>
      <c r="G91" s="29"/>
      <c r="H91" s="23"/>
      <c r="I91" s="23"/>
      <c r="J91" s="38" t="str">
        <f>IF(COUNTIF(J92:J95,"X") &gt; 0, "X","")</f>
        <v>X</v>
      </c>
      <c r="K91" s="23"/>
      <c r="L91" s="23"/>
      <c r="M91" s="23"/>
      <c r="N91" s="23"/>
      <c r="O91" s="23"/>
      <c r="P91" s="23"/>
      <c r="Q91" s="23"/>
      <c r="R91" s="23"/>
    </row>
    <row r="92" spans="1:18" s="26" customFormat="1" ht="18.75" customHeight="1" x14ac:dyDescent="0.25">
      <c r="A92" s="34"/>
      <c r="B92" s="33" t="s">
        <v>22</v>
      </c>
      <c r="C92" s="81" t="s">
        <v>93</v>
      </c>
      <c r="D92" s="82"/>
      <c r="E92" s="82"/>
      <c r="F92" s="82"/>
      <c r="G92" s="83"/>
      <c r="H92" s="23"/>
      <c r="I92" s="23"/>
      <c r="J92" s="38" t="str">
        <f>IF(C92&lt;&gt;"","X","")</f>
        <v>X</v>
      </c>
      <c r="K92" s="23"/>
      <c r="L92" s="23"/>
      <c r="M92" s="23"/>
      <c r="N92" s="23"/>
      <c r="O92" s="23"/>
      <c r="P92" s="23"/>
      <c r="Q92" s="23"/>
      <c r="R92" s="23"/>
    </row>
    <row r="93" spans="1:18" s="26" customFormat="1" ht="58.5" hidden="1" customHeight="1" x14ac:dyDescent="0.25">
      <c r="A93" s="34"/>
      <c r="B93" s="33" t="s">
        <v>23</v>
      </c>
      <c r="C93" s="81"/>
      <c r="D93" s="82"/>
      <c r="E93" s="82"/>
      <c r="F93" s="82"/>
      <c r="G93" s="83"/>
      <c r="H93" s="23"/>
      <c r="I93" s="23"/>
      <c r="J93" s="38" t="str">
        <f>IF(C93&lt;&gt;"","X","")</f>
        <v/>
      </c>
      <c r="K93" s="23"/>
      <c r="L93" s="23"/>
      <c r="M93" s="23"/>
      <c r="N93" s="23"/>
      <c r="O93" s="23"/>
      <c r="P93" s="23"/>
      <c r="Q93" s="23"/>
      <c r="R93" s="23"/>
    </row>
    <row r="94" spans="1:18" s="26" customFormat="1" ht="18.75" hidden="1" customHeight="1" x14ac:dyDescent="0.25">
      <c r="A94" s="34"/>
      <c r="B94" s="33" t="s">
        <v>24</v>
      </c>
      <c r="C94" s="81"/>
      <c r="D94" s="82"/>
      <c r="E94" s="82"/>
      <c r="F94" s="82"/>
      <c r="G94" s="83"/>
      <c r="H94" s="23"/>
      <c r="I94" s="23"/>
      <c r="J94" s="38" t="str">
        <f>IF(C94&lt;&gt;"","X","")</f>
        <v/>
      </c>
      <c r="K94" s="23"/>
      <c r="L94" s="23"/>
      <c r="M94" s="23"/>
      <c r="N94" s="23"/>
      <c r="O94" s="23"/>
      <c r="P94" s="23"/>
      <c r="Q94" s="23"/>
      <c r="R94" s="23"/>
    </row>
    <row r="95" spans="1:18" s="26" customFormat="1" ht="70.5" hidden="1" customHeight="1" x14ac:dyDescent="0.25">
      <c r="A95" s="34"/>
      <c r="B95" s="33" t="s">
        <v>23</v>
      </c>
      <c r="C95" s="81"/>
      <c r="D95" s="82"/>
      <c r="E95" s="82"/>
      <c r="F95" s="82"/>
      <c r="G95" s="83"/>
      <c r="H95" s="23"/>
      <c r="I95" s="23"/>
      <c r="J95" s="38" t="str">
        <f>IF(C95&lt;&gt;"","X","")</f>
        <v/>
      </c>
      <c r="K95" s="23"/>
      <c r="L95" s="23"/>
      <c r="M95" s="23"/>
      <c r="N95" s="23"/>
      <c r="O95" s="23"/>
      <c r="P95" s="23"/>
      <c r="Q95" s="23"/>
      <c r="R95" s="23"/>
    </row>
    <row r="96" spans="1:18" s="26" customFormat="1" ht="12" customHeight="1" x14ac:dyDescent="0.25">
      <c r="A96" s="34"/>
      <c r="B96" s="33"/>
      <c r="C96" s="29"/>
      <c r="D96" s="29"/>
      <c r="E96" s="29"/>
      <c r="F96" s="29"/>
      <c r="G96" s="29"/>
      <c r="H96" s="23"/>
      <c r="I96" s="23"/>
      <c r="J96" s="38" t="str">
        <f>IF(J91="X","X","")</f>
        <v>X</v>
      </c>
      <c r="K96" s="23"/>
      <c r="L96" s="23"/>
      <c r="M96" s="23"/>
      <c r="N96" s="23"/>
      <c r="O96" s="23"/>
      <c r="P96" s="23"/>
      <c r="Q96" s="23"/>
      <c r="R96" s="23"/>
    </row>
    <row r="97" spans="1:18" s="26" customFormat="1" ht="18.75" hidden="1" customHeight="1" x14ac:dyDescent="0.25">
      <c r="A97" s="34"/>
      <c r="B97" s="63" t="s">
        <v>33</v>
      </c>
      <c r="C97" s="29"/>
      <c r="D97" s="29"/>
      <c r="E97" s="29"/>
      <c r="F97" s="29"/>
      <c r="G97" s="29"/>
      <c r="H97" s="23"/>
      <c r="I97" s="23"/>
      <c r="J97" s="38" t="str">
        <f>IF(COUNTIF(J98:J99,"X") &gt; 0, "X","")</f>
        <v/>
      </c>
      <c r="K97" s="23"/>
      <c r="L97" s="23"/>
      <c r="M97" s="23"/>
      <c r="N97" s="23"/>
      <c r="O97" s="23"/>
      <c r="P97" s="23"/>
      <c r="Q97" s="23"/>
      <c r="R97" s="23"/>
    </row>
    <row r="98" spans="1:18" s="26" customFormat="1" ht="18.75" hidden="1" customHeight="1" x14ac:dyDescent="0.25">
      <c r="A98" s="34"/>
      <c r="B98" s="33" t="s">
        <v>2</v>
      </c>
      <c r="C98" s="81"/>
      <c r="D98" s="82"/>
      <c r="E98" s="82"/>
      <c r="F98" s="82"/>
      <c r="G98" s="83"/>
      <c r="H98" s="23"/>
      <c r="I98" s="23"/>
      <c r="J98" s="38" t="str">
        <f>IF(C98&lt;&gt;"","X","")</f>
        <v/>
      </c>
      <c r="K98" s="23"/>
      <c r="L98" s="23"/>
      <c r="M98" s="23"/>
      <c r="N98" s="23"/>
      <c r="O98" s="23"/>
      <c r="P98" s="23"/>
      <c r="Q98" s="23"/>
      <c r="R98" s="23"/>
    </row>
    <row r="99" spans="1:18" s="26" customFormat="1" ht="60.75" hidden="1" customHeight="1" x14ac:dyDescent="0.25">
      <c r="A99" s="34"/>
      <c r="B99" s="33" t="s">
        <v>34</v>
      </c>
      <c r="C99" s="81"/>
      <c r="D99" s="82"/>
      <c r="E99" s="82"/>
      <c r="F99" s="82"/>
      <c r="G99" s="83"/>
      <c r="H99" s="23"/>
      <c r="I99" s="23"/>
      <c r="J99" s="38" t="str">
        <f>IF(C99&lt;&gt;"","X","")</f>
        <v/>
      </c>
      <c r="K99" s="23"/>
      <c r="L99" s="23"/>
      <c r="M99" s="23"/>
      <c r="N99" s="23"/>
      <c r="O99" s="23"/>
      <c r="P99" s="23"/>
      <c r="Q99" s="23"/>
      <c r="R99" s="23"/>
    </row>
    <row r="100" spans="1:18" s="26" customFormat="1" ht="12" hidden="1" customHeight="1" x14ac:dyDescent="0.25">
      <c r="A100" s="34"/>
      <c r="B100" s="33"/>
      <c r="C100" s="29"/>
      <c r="D100" s="29"/>
      <c r="E100" s="29"/>
      <c r="F100" s="29"/>
      <c r="G100" s="29"/>
      <c r="H100" s="23"/>
      <c r="I100" s="23"/>
      <c r="J100" s="38" t="str">
        <f>IF(J97="X","X","")</f>
        <v/>
      </c>
      <c r="K100" s="23"/>
      <c r="L100" s="23"/>
      <c r="M100" s="23"/>
      <c r="N100" s="23"/>
      <c r="O100" s="23"/>
      <c r="P100" s="23"/>
      <c r="Q100" s="23"/>
      <c r="R100" s="23"/>
    </row>
    <row r="101" spans="1:18" s="26" customFormat="1" ht="18.75" customHeight="1" x14ac:dyDescent="0.25">
      <c r="A101" s="34"/>
      <c r="B101" s="63" t="s">
        <v>37</v>
      </c>
      <c r="C101" s="29"/>
      <c r="D101" s="29"/>
      <c r="E101" s="29"/>
      <c r="F101" s="29"/>
      <c r="G101" s="29"/>
      <c r="H101" s="23"/>
      <c r="I101" s="23"/>
      <c r="J101" s="38" t="str">
        <f>IF(COUNTIF(J102:J105,"X") &gt; 0, "X","")</f>
        <v>X</v>
      </c>
      <c r="K101" s="23"/>
      <c r="L101" s="23"/>
      <c r="M101" s="23"/>
      <c r="N101" s="23"/>
      <c r="O101" s="23"/>
      <c r="P101" s="23"/>
      <c r="Q101" s="23"/>
      <c r="R101" s="23"/>
    </row>
    <row r="102" spans="1:18" s="26" customFormat="1" ht="18.75" hidden="1" customHeight="1" x14ac:dyDescent="0.25">
      <c r="A102" s="34"/>
      <c r="B102" s="33" t="s">
        <v>15</v>
      </c>
      <c r="C102" s="81"/>
      <c r="D102" s="82"/>
      <c r="E102" s="82"/>
      <c r="F102" s="82"/>
      <c r="G102" s="83"/>
      <c r="H102" s="23"/>
      <c r="I102" s="23"/>
      <c r="J102" s="38" t="str">
        <f>IF(C102&lt;&gt;"","X","")</f>
        <v/>
      </c>
      <c r="K102" s="23"/>
      <c r="L102" s="23"/>
      <c r="M102" s="23"/>
      <c r="N102" s="23"/>
      <c r="O102" s="23"/>
      <c r="P102" s="23"/>
      <c r="Q102" s="23"/>
      <c r="R102" s="23"/>
    </row>
    <row r="103" spans="1:18" s="26" customFormat="1" ht="18.75" hidden="1" customHeight="1" x14ac:dyDescent="0.25">
      <c r="A103" s="34"/>
      <c r="B103" s="33" t="s">
        <v>38</v>
      </c>
      <c r="C103" s="81"/>
      <c r="D103" s="82"/>
      <c r="E103" s="82"/>
      <c r="F103" s="82"/>
      <c r="G103" s="83"/>
      <c r="H103" s="23"/>
      <c r="I103" s="23"/>
      <c r="J103" s="38" t="str">
        <f>IF(C103&lt;&gt;"","X","")</f>
        <v/>
      </c>
      <c r="K103" s="23"/>
      <c r="L103" s="23"/>
      <c r="M103" s="23"/>
      <c r="N103" s="23"/>
      <c r="O103" s="23"/>
      <c r="P103" s="23"/>
      <c r="Q103" s="23"/>
      <c r="R103" s="23"/>
    </row>
    <row r="104" spans="1:18" s="26" customFormat="1" ht="60" customHeight="1" x14ac:dyDescent="0.25">
      <c r="A104" s="34"/>
      <c r="B104" s="33" t="s">
        <v>39</v>
      </c>
      <c r="C104" s="81" t="s">
        <v>94</v>
      </c>
      <c r="D104" s="82"/>
      <c r="E104" s="82"/>
      <c r="F104" s="82"/>
      <c r="G104" s="83"/>
      <c r="H104" s="23"/>
      <c r="I104" s="23"/>
      <c r="J104" s="38" t="str">
        <f>IF(C104&lt;&gt;"","X","")</f>
        <v>X</v>
      </c>
      <c r="K104" s="23"/>
      <c r="L104" s="23"/>
      <c r="M104" s="23"/>
      <c r="N104" s="23"/>
      <c r="O104" s="23"/>
      <c r="P104" s="23"/>
      <c r="Q104" s="23"/>
      <c r="R104" s="23"/>
    </row>
    <row r="105" spans="1:18" s="26" customFormat="1" ht="70.5" hidden="1" customHeight="1" x14ac:dyDescent="0.25">
      <c r="A105" s="34"/>
      <c r="B105" s="33" t="s">
        <v>23</v>
      </c>
      <c r="C105" s="81"/>
      <c r="D105" s="82"/>
      <c r="E105" s="82"/>
      <c r="F105" s="82"/>
      <c r="G105" s="83"/>
      <c r="H105" s="23"/>
      <c r="I105" s="23"/>
      <c r="J105" s="38" t="str">
        <f>IF(C105&lt;&gt;"","X","")</f>
        <v/>
      </c>
      <c r="K105" s="23"/>
      <c r="L105" s="23"/>
      <c r="M105" s="23"/>
      <c r="N105" s="23"/>
      <c r="O105" s="23"/>
      <c r="P105" s="23"/>
      <c r="Q105" s="23"/>
      <c r="R105" s="23"/>
    </row>
    <row r="106" spans="1:18" s="26" customFormat="1" ht="12" customHeight="1" x14ac:dyDescent="0.25">
      <c r="A106" s="34"/>
      <c r="B106" s="33"/>
      <c r="C106" s="29"/>
      <c r="D106" s="29"/>
      <c r="E106" s="29"/>
      <c r="F106" s="29"/>
      <c r="G106" s="29"/>
      <c r="H106" s="23"/>
      <c r="I106" s="23"/>
      <c r="J106" s="38" t="str">
        <f>IF(J101="X","X","")</f>
        <v>X</v>
      </c>
      <c r="K106" s="23"/>
      <c r="L106" s="23"/>
      <c r="M106" s="23"/>
      <c r="N106" s="23"/>
      <c r="O106" s="23"/>
      <c r="P106" s="23"/>
      <c r="Q106" s="23"/>
      <c r="R106" s="23"/>
    </row>
    <row r="107" spans="1:18" s="26" customFormat="1" ht="18.75" hidden="1" customHeight="1" x14ac:dyDescent="0.25">
      <c r="A107" s="34"/>
      <c r="B107" s="63" t="s">
        <v>40</v>
      </c>
      <c r="C107" s="29"/>
      <c r="D107" s="29"/>
      <c r="E107" s="29"/>
      <c r="F107" s="29"/>
      <c r="G107" s="29"/>
      <c r="H107" s="23"/>
      <c r="I107" s="23"/>
      <c r="J107" s="38" t="str">
        <f>IF(COUNTIF(J108,"X") &gt; 0, "X","")</f>
        <v/>
      </c>
      <c r="K107" s="23"/>
      <c r="L107" s="23"/>
      <c r="M107" s="23"/>
      <c r="N107" s="23"/>
      <c r="O107" s="23"/>
      <c r="P107" s="23"/>
      <c r="Q107" s="23"/>
      <c r="R107" s="23"/>
    </row>
    <row r="108" spans="1:18" s="26" customFormat="1" ht="66" hidden="1" customHeight="1" x14ac:dyDescent="0.25">
      <c r="A108" s="34"/>
      <c r="B108" s="33" t="s">
        <v>41</v>
      </c>
      <c r="C108" s="81"/>
      <c r="D108" s="82"/>
      <c r="E108" s="82"/>
      <c r="F108" s="82"/>
      <c r="G108" s="83"/>
      <c r="H108" s="23"/>
      <c r="I108" s="23"/>
      <c r="J108" s="38" t="str">
        <f>IF(C108&lt;&gt;"","X","")</f>
        <v/>
      </c>
      <c r="K108" s="23"/>
      <c r="L108" s="23"/>
      <c r="M108" s="23"/>
      <c r="N108" s="23"/>
      <c r="O108" s="23"/>
      <c r="P108" s="23"/>
      <c r="Q108" s="23"/>
      <c r="R108" s="23"/>
    </row>
    <row r="109" spans="1:18" s="26" customFormat="1" ht="12" hidden="1" customHeight="1" x14ac:dyDescent="0.25">
      <c r="A109" s="34"/>
      <c r="B109" s="33"/>
      <c r="C109" s="29"/>
      <c r="D109" s="29"/>
      <c r="E109" s="29"/>
      <c r="F109" s="29"/>
      <c r="G109" s="29"/>
      <c r="H109" s="23"/>
      <c r="I109" s="23"/>
      <c r="J109" s="38" t="str">
        <f>IF(J107="X","X","")</f>
        <v/>
      </c>
      <c r="K109" s="23"/>
      <c r="L109" s="23"/>
      <c r="M109" s="23"/>
      <c r="N109" s="23"/>
      <c r="O109" s="23"/>
      <c r="P109" s="23"/>
      <c r="Q109" s="23"/>
      <c r="R109" s="23"/>
    </row>
    <row r="110" spans="1:18" s="26" customFormat="1" ht="18.75" hidden="1" customHeight="1" x14ac:dyDescent="0.25">
      <c r="A110" s="34"/>
      <c r="B110" s="63" t="s">
        <v>25</v>
      </c>
      <c r="C110" s="29"/>
      <c r="D110" s="29"/>
      <c r="E110" s="29"/>
      <c r="F110" s="29"/>
      <c r="G110" s="29"/>
      <c r="H110" s="23"/>
      <c r="I110" s="23"/>
      <c r="J110" s="38" t="str">
        <f>IF(COUNTIF(J111:J114,"X") &gt; 0, "X","")</f>
        <v/>
      </c>
      <c r="K110" s="23"/>
      <c r="L110" s="23"/>
      <c r="M110" s="23"/>
      <c r="N110" s="23"/>
      <c r="O110" s="23"/>
      <c r="P110" s="23"/>
      <c r="Q110" s="23"/>
      <c r="R110" s="23"/>
    </row>
    <row r="111" spans="1:18" s="26" customFormat="1" ht="18.75" hidden="1" customHeight="1" x14ac:dyDescent="0.25">
      <c r="A111" s="34"/>
      <c r="B111" s="33" t="s">
        <v>26</v>
      </c>
      <c r="C111" s="81"/>
      <c r="D111" s="82"/>
      <c r="E111" s="82"/>
      <c r="F111" s="82"/>
      <c r="G111" s="83"/>
      <c r="H111" s="23"/>
      <c r="I111" s="23"/>
      <c r="J111" s="38" t="str">
        <f>IF(C111&lt;&gt;"","X","")</f>
        <v/>
      </c>
      <c r="K111" s="23"/>
      <c r="L111" s="23"/>
      <c r="M111" s="23"/>
      <c r="N111" s="23"/>
      <c r="O111" s="23"/>
      <c r="P111" s="23"/>
      <c r="Q111" s="23"/>
      <c r="R111" s="23"/>
    </row>
    <row r="112" spans="1:18" s="26" customFormat="1" ht="18.75" hidden="1" customHeight="1" x14ac:dyDescent="0.25">
      <c r="A112" s="34"/>
      <c r="B112" s="33" t="s">
        <v>27</v>
      </c>
      <c r="C112" s="81"/>
      <c r="D112" s="82"/>
      <c r="E112" s="82"/>
      <c r="F112" s="82"/>
      <c r="G112" s="83"/>
      <c r="H112" s="23"/>
      <c r="I112" s="23"/>
      <c r="J112" s="38" t="str">
        <f>IF(C112&lt;&gt;"","X","")</f>
        <v/>
      </c>
      <c r="K112" s="23"/>
      <c r="L112" s="23"/>
      <c r="M112" s="23"/>
      <c r="N112" s="23"/>
      <c r="O112" s="23"/>
      <c r="P112" s="23"/>
      <c r="Q112" s="23"/>
      <c r="R112" s="23"/>
    </row>
    <row r="113" spans="1:18" s="26" customFormat="1" ht="18.75" hidden="1" customHeight="1" x14ac:dyDescent="0.25">
      <c r="A113" s="34"/>
      <c r="B113" s="33" t="s">
        <v>28</v>
      </c>
      <c r="C113" s="81"/>
      <c r="D113" s="82"/>
      <c r="E113" s="82"/>
      <c r="F113" s="82"/>
      <c r="G113" s="83"/>
      <c r="H113" s="23"/>
      <c r="I113" s="23"/>
      <c r="J113" s="38" t="str">
        <f>IF(C113&lt;&gt;"","X","")</f>
        <v/>
      </c>
      <c r="K113" s="23"/>
      <c r="L113" s="23"/>
      <c r="M113" s="23"/>
      <c r="N113" s="23"/>
      <c r="O113" s="23"/>
      <c r="P113" s="23"/>
      <c r="Q113" s="23"/>
      <c r="R113" s="23"/>
    </row>
    <row r="114" spans="1:18" s="26" customFormat="1" ht="118.5" hidden="1" customHeight="1" x14ac:dyDescent="0.25">
      <c r="A114" s="34"/>
      <c r="B114" s="33" t="s">
        <v>23</v>
      </c>
      <c r="C114" s="81"/>
      <c r="D114" s="82"/>
      <c r="E114" s="82"/>
      <c r="F114" s="82"/>
      <c r="G114" s="83"/>
      <c r="H114" s="23"/>
      <c r="I114" s="23"/>
      <c r="J114" s="38" t="str">
        <f>IF(C114&lt;&gt;"","X","")</f>
        <v/>
      </c>
      <c r="K114" s="23"/>
      <c r="L114" s="23"/>
      <c r="M114" s="23"/>
      <c r="N114" s="23"/>
      <c r="O114" s="23"/>
      <c r="P114" s="23"/>
      <c r="Q114" s="23"/>
      <c r="R114" s="23"/>
    </row>
    <row r="115" spans="1:18" s="26" customFormat="1" ht="12" hidden="1" customHeight="1" x14ac:dyDescent="0.25">
      <c r="A115" s="34"/>
      <c r="B115" s="33"/>
      <c r="C115" s="29"/>
      <c r="D115" s="29"/>
      <c r="E115" s="29"/>
      <c r="F115" s="29"/>
      <c r="G115" s="29"/>
      <c r="H115" s="34"/>
      <c r="I115" s="23"/>
      <c r="J115" s="38" t="str">
        <f>IF(J110="X","X","")</f>
        <v/>
      </c>
      <c r="K115" s="23"/>
      <c r="L115" s="23"/>
      <c r="M115" s="23"/>
      <c r="N115" s="23"/>
      <c r="O115" s="23"/>
      <c r="P115" s="23"/>
      <c r="Q115" s="23"/>
      <c r="R115" s="23"/>
    </row>
    <row r="116" spans="1:18" s="26" customFormat="1" ht="18" x14ac:dyDescent="0.25">
      <c r="A116" s="34"/>
      <c r="B116" s="65" t="s">
        <v>29</v>
      </c>
      <c r="C116" s="34"/>
      <c r="D116" s="34"/>
      <c r="E116" s="34"/>
      <c r="F116" s="34"/>
      <c r="G116" s="34"/>
      <c r="H116" s="23"/>
      <c r="I116" s="23"/>
      <c r="J116" s="38" t="str">
        <f>IF(J117="X","X","")</f>
        <v>X</v>
      </c>
      <c r="K116" s="23"/>
      <c r="L116" s="23"/>
      <c r="M116" s="23"/>
      <c r="N116" s="23"/>
      <c r="O116" s="23"/>
      <c r="P116" s="23"/>
      <c r="Q116" s="23"/>
      <c r="R116" s="23"/>
    </row>
    <row r="117" spans="1:18" s="26" customFormat="1" ht="78" customHeight="1" x14ac:dyDescent="0.25">
      <c r="A117" s="23"/>
      <c r="B117" s="88" t="s">
        <v>95</v>
      </c>
      <c r="C117" s="89"/>
      <c r="D117" s="89"/>
      <c r="E117" s="89"/>
      <c r="F117" s="89"/>
      <c r="G117" s="90"/>
      <c r="H117" s="23"/>
      <c r="I117" s="23"/>
      <c r="J117" s="38" t="str">
        <f>IF(B117&lt;&gt;"","X","")</f>
        <v>X</v>
      </c>
      <c r="K117" s="23"/>
      <c r="L117" s="23"/>
      <c r="M117" s="23"/>
      <c r="N117" s="23"/>
      <c r="O117" s="23"/>
      <c r="P117" s="23"/>
      <c r="Q117" s="23"/>
      <c r="R117" s="23"/>
    </row>
    <row r="118" spans="1:18" ht="12.75" hidden="1" x14ac:dyDescent="0.2"/>
    <row r="119" spans="1:18" ht="12.75" hidden="1" x14ac:dyDescent="0.2"/>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row r="65533" ht="12.75" hidden="1" x14ac:dyDescent="0.2"/>
    <row r="65534" ht="12.75" hidden="1" x14ac:dyDescent="0.2"/>
    <row r="65535" ht="12.75" hidden="1" x14ac:dyDescent="0.2"/>
    <row r="65536" ht="12.75" hidden="1" x14ac:dyDescent="0.2"/>
  </sheetData>
  <sheetProtection selectLockedCells="1"/>
  <autoFilter ref="J10:J65536">
    <filterColumn colId="0">
      <customFilters>
        <customFilter operator="notEqual" val=" "/>
      </customFilters>
    </filterColumn>
  </autoFilter>
  <mergeCells count="48">
    <mergeCell ref="C95:G95"/>
    <mergeCell ref="C81:G81"/>
    <mergeCell ref="C68:G68"/>
    <mergeCell ref="C92:G92"/>
    <mergeCell ref="L3:M3"/>
    <mergeCell ref="C63:G63"/>
    <mergeCell ref="C71:G71"/>
    <mergeCell ref="C94:G94"/>
    <mergeCell ref="C93:G93"/>
    <mergeCell ref="C76:G76"/>
    <mergeCell ref="C83:G83"/>
    <mergeCell ref="C84:G84"/>
    <mergeCell ref="C82:G82"/>
    <mergeCell ref="C77:G77"/>
    <mergeCell ref="C78:G78"/>
    <mergeCell ref="C87:G87"/>
    <mergeCell ref="B117:G117"/>
    <mergeCell ref="C98:G98"/>
    <mergeCell ref="C99:G99"/>
    <mergeCell ref="C111:G111"/>
    <mergeCell ref="C112:G112"/>
    <mergeCell ref="C113:G113"/>
    <mergeCell ref="C114:G114"/>
    <mergeCell ref="C102:G102"/>
    <mergeCell ref="C103:G103"/>
    <mergeCell ref="C105:G105"/>
    <mergeCell ref="C108:G108"/>
    <mergeCell ref="C104:G104"/>
    <mergeCell ref="S7:S10"/>
    <mergeCell ref="C57:G57"/>
    <mergeCell ref="C58:G58"/>
    <mergeCell ref="C62:G62"/>
    <mergeCell ref="B54:G54"/>
    <mergeCell ref="Q7:Q10"/>
    <mergeCell ref="L7:L10"/>
    <mergeCell ref="O7:O10"/>
    <mergeCell ref="M7:M10"/>
    <mergeCell ref="B44:G44"/>
    <mergeCell ref="C88:G88"/>
    <mergeCell ref="C89:G89"/>
    <mergeCell ref="C72:G72"/>
    <mergeCell ref="C73:G73"/>
    <mergeCell ref="C3:G3"/>
    <mergeCell ref="B3:B5"/>
    <mergeCell ref="C5:G5"/>
    <mergeCell ref="C67:G67"/>
    <mergeCell ref="C64:G64"/>
    <mergeCell ref="C59:G59"/>
  </mergeCells>
  <phoneticPr fontId="0" type="noConversion"/>
  <conditionalFormatting sqref="B45:G48">
    <cfRule type="expression" dxfId="7" priority="1" stopIfTrue="1">
      <formula>$Q45="u"</formula>
    </cfRule>
  </conditionalFormatting>
  <conditionalFormatting sqref="B44">
    <cfRule type="expression" dxfId="6" priority="6" stopIfTrue="1">
      <formula>$Q44="u"</formula>
    </cfRule>
  </conditionalFormatting>
  <conditionalFormatting sqref="M11:T11 J46:Q49 J7:K15 L12:N15 J50:J117 L7:L11 M7:Q10 J44:S44 U44:AM44 J45:T45 T29:T44 S12:T28 P12:Q43 J16:N43 S29:S43">
    <cfRule type="expression" dxfId="5" priority="2" stopIfTrue="1">
      <formula>#REF!&lt;&gt;""</formula>
    </cfRule>
  </conditionalFormatting>
  <conditionalFormatting sqref="B12:G43">
    <cfRule type="expression" dxfId="4" priority="8" stopIfTrue="1">
      <formula>OR($Q12="u",$Q12="o2")</formula>
    </cfRule>
    <cfRule type="expression" dxfId="3" priority="9" stopIfTrue="1">
      <formula>OR($Q12="u2",$Q12="o3")</formula>
    </cfRule>
    <cfRule type="expression" dxfId="2" priority="10" stopIfTrue="1">
      <formula>$Q12="u3"</formula>
    </cfRule>
  </conditionalFormatting>
  <conditionalFormatting sqref="O12:O43">
    <cfRule type="expression" dxfId="1" priority="4" stopIfTrue="1">
      <formula>#REF!&lt;&gt;""</formula>
    </cfRule>
  </conditionalFormatting>
  <conditionalFormatting sqref="B10">
    <cfRule type="cellIs" dxfId="0" priority="3" stopIfTrue="1" operator="equal">
      <formula>0</formula>
    </cfRule>
  </conditionalFormatting>
  <dataValidations count="2">
    <dataValidation type="list" allowBlank="1" showErrorMessage="1" sqref="O12:O43">
      <formula1>"kg,ltr,St."</formula1>
    </dataValidation>
    <dataValidation type="list" allowBlank="1" showInputMessage="1" showErrorMessage="1" sqref="Q12: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OliverT</dc:creator>
  <cp:lastModifiedBy>sihin_000</cp:lastModifiedBy>
  <cp:lastPrinted>2013-10-07T10:05:51Z</cp:lastPrinted>
  <dcterms:created xsi:type="dcterms:W3CDTF">2010-01-14T09:56:01Z</dcterms:created>
  <dcterms:modified xsi:type="dcterms:W3CDTF">2015-02-14T21:22:01Z</dcterms:modified>
</cp:coreProperties>
</file>