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J101" i="2"/>
  <c r="J106" i="2" s="1"/>
  <c r="J91" i="2"/>
  <c r="J96" i="2" s="1"/>
  <c r="J97" i="2"/>
  <c r="J100" i="2" s="1"/>
  <c r="J86" i="2"/>
  <c r="J90" i="2" s="1"/>
  <c r="J110" i="2"/>
  <c r="J115" i="2" s="1"/>
  <c r="J75" i="2"/>
  <c r="J79" i="2" s="1"/>
  <c r="J80" i="2"/>
  <c r="J85" i="2" s="1"/>
  <c r="E13" i="2"/>
  <c r="F22" i="2"/>
  <c r="G43" i="2"/>
  <c r="F38" i="2"/>
  <c r="F42" i="2"/>
  <c r="E41" i="2"/>
  <c r="E37"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<sst xmlns="http://schemas.openxmlformats.org/spreadsheetml/2006/main" count="176" uniqueCount="81">
  <si>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</si>
  <si>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</si>
  <si>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</si>
  <si>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</si>
  <si>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</si>
  <si>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</si>
  <si>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</si>
  <si>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</si>
  <si>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</si>
  <si>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</si>
  <si>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</si>
  <si>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</si>
  <si>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</si>
  <si>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</si>
  <si>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</si>
  <si>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</si>
  <si>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</si>
  <si>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</si>
  <si>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</si>
  <si>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</si>
  <si>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</si>
  <si>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</si>
  <si>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</si>
  <si>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</si>
  <si>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</si>
  <si>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</si>
  <si>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</si>
  <si>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</si>
  <si>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</si>
  <si>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</si>
  <si>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</si>
  <si>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</si>
  <si>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</si>
  <si>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</si>
  <si>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</si>
  <si>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</si>
  <si>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</si>
  <si>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</si>
  <si>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</si>
  <si>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</si>
  <si>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</si>
  <si>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</si>
  <si>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</si>
  <si>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</si>
  <si>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</si>
  <si>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</si>
  <si>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</si>
  <si>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</si>
  <si>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</si>
  <si>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</si>
  <si>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</si>
  <si>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</si>
  <si>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</si>
  <si>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</si>
  <si>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</si>
  <si>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</si>
  <si>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</si>
  <si>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</si>
  <si>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</si>
  <si>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</si>
  <si>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</si>
  <si>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</si>
  <si>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</si>
  <si>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</si>
  <si>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</si>
  <si>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</si>
  <si>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Wasser</t>
  </si>
  <si>
    <t>Salz</t>
  </si>
  <si>
    <t>Malzextrakt hell</t>
  </si>
  <si>
    <t>Hefe</t>
  </si>
  <si>
    <t>Weizenmehl Typ 550</t>
  </si>
  <si>
    <t>Butter</t>
  </si>
  <si>
    <t xml:space="preserve">22°C </t>
  </si>
  <si>
    <t>10 Minuten</t>
  </si>
  <si>
    <t>Goldika 50 / Bio-Profi 50</t>
  </si>
  <si>
    <t>8 Minuten (nach Kneter)</t>
  </si>
  <si>
    <t>4 Minuten (entsprechend auskneten)</t>
  </si>
  <si>
    <t>Die Fettmenge kann nach gewünschter Krumenbeschaffenheit zwischen 3 und 8% liegen</t>
  </si>
  <si>
    <t>Noch einfacher kann man keinen Teig für Laugenstangen oder -brötchen herstellen. Und trotz der wenigen Zutaten ist das Ergebnis richtig gut.
Wassermenge beim ersten Backversuch vorsichtig an die benötigte Teigkonsistenz herantesten.</t>
  </si>
  <si>
    <t>Laugenstangen-Teig</t>
  </si>
  <si>
    <t>ganz einfach und trotzdem sehr gut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</si>
</sst>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3"/>
      <c r="C3" s="90" t="s">
        <v>79</v>
      </c>
      <c r="D3" s="91"/>
      <c r="E3" s="91"/>
      <c r="F3" s="91"/>
      <c r="G3" s="92"/>
      <c r="L3" s="82" t="s">
        <v>32</v>
      </c>
      <c r="M3" s="82"/>
      <c r="O3" s="75">
        <v>10</v>
      </c>
      <c r="Q3" s="35" t="s">
        <v>35</v>
      </c>
    </row>
    <row r="4" spans="1:24" ht="5.25" customHeight="1" x14ac:dyDescent="0.2">
      <c r="A4" s="36"/>
      <c r="B4" s="93"/>
    </row>
    <row r="5" spans="1:24" ht="24.75" customHeight="1" x14ac:dyDescent="0.2">
      <c r="A5" s="36"/>
      <c r="B5" s="93"/>
      <c r="C5" s="94" t="s">
        <v>80</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7" t="s">
        <v>1</v>
      </c>
      <c r="M7" s="87" t="s">
        <v>2</v>
      </c>
      <c r="N7" s="4"/>
      <c r="O7" s="87" t="s">
        <v>3</v>
      </c>
      <c r="P7" s="4"/>
      <c r="Q7" s="87" t="s">
        <v>4</v>
      </c>
      <c r="R7" s="4"/>
      <c r="S7" s="86" t="s">
        <v>10</v>
      </c>
    </row>
    <row r="8" spans="1:24" ht="5.25" customHeight="1" thickBot="1" x14ac:dyDescent="0.25">
      <c r="A8"/>
      <c r="B8"/>
      <c r="C8"/>
      <c r="D8"/>
      <c r="E8"/>
      <c r="F8"/>
      <c r="G8"/>
      <c r="H8"/>
      <c r="I8" s="4"/>
      <c r="J8" s="4"/>
      <c r="K8" s="4"/>
      <c r="L8" s="87"/>
      <c r="M8" s="87"/>
      <c r="N8" s="4"/>
      <c r="O8" s="87"/>
      <c r="P8" s="4"/>
      <c r="Q8" s="87"/>
      <c r="R8" s="4"/>
      <c r="S8" s="86"/>
    </row>
    <row r="9" spans="1:24" ht="5.25" customHeight="1" x14ac:dyDescent="0.2">
      <c r="A9"/>
      <c r="B9"/>
      <c r="C9"/>
      <c r="D9" s="5"/>
      <c r="E9" s="66"/>
      <c r="F9" s="66"/>
      <c r="G9" s="68"/>
      <c r="H9"/>
      <c r="I9" s="4"/>
      <c r="J9" s="4"/>
      <c r="K9" s="4"/>
      <c r="L9" s="87"/>
      <c r="M9" s="87"/>
      <c r="N9" s="4"/>
      <c r="O9" s="87"/>
      <c r="P9" s="4"/>
      <c r="Q9" s="87"/>
      <c r="R9" s="4"/>
      <c r="S9" s="86"/>
    </row>
    <row r="10" spans="1:24" ht="21" customHeight="1" thickBot="1" x14ac:dyDescent="0.25">
      <c r="A10"/>
      <c r="B10" s="6">
        <f>L5</f>
        <v>0</v>
      </c>
      <c r="C10" s="31" t="s">
        <v>55</v>
      </c>
      <c r="D10" s="67"/>
      <c r="E10" s="69">
        <v>1</v>
      </c>
      <c r="F10" s="69">
        <v>2</v>
      </c>
      <c r="G10" s="69">
        <v>3</v>
      </c>
      <c r="H10"/>
      <c r="I10" s="4"/>
      <c r="J10" s="7" t="s">
        <v>5</v>
      </c>
      <c r="K10" s="4"/>
      <c r="L10" s="87"/>
      <c r="M10" s="87"/>
      <c r="N10" s="4"/>
      <c r="O10" s="87"/>
      <c r="P10" s="4"/>
      <c r="Q10" s="87"/>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Weizenmehl Typ 550</v>
      </c>
      <c r="C12" s="57">
        <f t="shared" ref="C12:C20" si="1">IF(AND(L12&lt;&gt;"",M12&lt;&gt;""),M12,"")</f>
        <v>10</v>
      </c>
      <c r="D12" s="55" t="str">
        <f t="shared" ref="D12:D20" si="2">IF(AND(O12&lt;&gt;"",M12&lt;&gt;""),$O12,"")</f>
        <v>kg</v>
      </c>
      <c r="E12" s="54">
        <f t="shared" ref="E12:G21" si="3">IF(AND($L$5&gt;0,$O$46&gt;0),"-----",IF($C12&lt;&gt;"",IF($M12&lt;$O$3,$C12*E$47,ROUND($C12*E$47,2)),""))</f>
        <v>10</v>
      </c>
      <c r="F12" s="54">
        <f t="shared" si="3"/>
        <v>20</v>
      </c>
      <c r="G12" s="54">
        <f t="shared" si="3"/>
        <v>30</v>
      </c>
      <c r="H12" s="9"/>
      <c r="I12" s="11"/>
      <c r="J12" s="37" t="str">
        <f>IF(L12&lt;&gt;"","X","")</f>
        <v>X</v>
      </c>
      <c r="K12" s="61" t="s">
        <v>63</v>
      </c>
      <c r="L12" s="45" t="s">
        <v>70</v>
      </c>
      <c r="M12" s="46">
        <v>10</v>
      </c>
      <c r="N12" s="11"/>
      <c r="O12" s="47" t="s">
        <v>7</v>
      </c>
      <c r="P12" s="11"/>
      <c r="Q12" s="48" t="s">
        <v>7</v>
      </c>
      <c r="R12" s="11"/>
      <c r="S12" s="45"/>
      <c r="T12" s="53"/>
      <c r="W12" s="10" t="s">
        <v>7</v>
      </c>
      <c r="X12" s="24">
        <f t="shared" ref="X12:X25" si="4">IF(AND(Q12&lt;&gt;"o",Q12&lt;&gt;"o2",Q12&lt;&gt;"o3"),M12,0)</f>
        <v>10</v>
      </c>
    </row>
    <row r="13" spans="1:24" s="10" customFormat="1" ht="20.25" customHeight="1" x14ac:dyDescent="0.2">
      <c r="A13" s="9"/>
      <c r="B13" s="51" t="str">
        <f t="shared" si="0"/>
        <v>Goldika 50 / Bio-Profi 50</v>
      </c>
      <c r="C13" s="57">
        <f t="shared" si="1"/>
        <v>0.05</v>
      </c>
      <c r="D13" s="55" t="str">
        <f t="shared" si="2"/>
        <v>kg</v>
      </c>
      <c r="E13" s="54">
        <f t="shared" si="3"/>
        <v>0.05</v>
      </c>
      <c r="F13" s="54">
        <f t="shared" si="3"/>
        <v>0.1</v>
      </c>
      <c r="G13" s="54">
        <f t="shared" si="3"/>
        <v>0.15000000000000002</v>
      </c>
      <c r="H13" s="9"/>
      <c r="I13" s="11"/>
      <c r="J13" s="37" t="str">
        <f t="shared" ref="J13:J43" si="5">IF(L13&lt;&gt;"","X","")</f>
        <v>X</v>
      </c>
      <c r="K13" s="61" t="s">
        <v>63</v>
      </c>
      <c r="L13" s="45" t="s">
        <v>74</v>
      </c>
      <c r="M13" s="46">
        <v>0.05</v>
      </c>
      <c r="N13" s="11"/>
      <c r="O13" s="47" t="s">
        <v>7</v>
      </c>
      <c r="P13" s="11"/>
      <c r="Q13" s="48" t="s">
        <v>7</v>
      </c>
      <c r="R13" s="11"/>
      <c r="S13" s="45"/>
      <c r="T13" s="53"/>
      <c r="W13" s="10" t="s">
        <v>7</v>
      </c>
      <c r="X13" s="24">
        <f t="shared" si="4"/>
        <v>0.05</v>
      </c>
    </row>
    <row r="14" spans="1:24" s="10" customFormat="1" ht="20.25" customHeight="1" x14ac:dyDescent="0.2">
      <c r="A14" s="9"/>
      <c r="B14" s="51" t="str">
        <f t="shared" si="0"/>
        <v>Salz</v>
      </c>
      <c r="C14" s="57">
        <f t="shared" si="1"/>
        <v>0.21</v>
      </c>
      <c r="D14" s="55" t="str">
        <f t="shared" si="2"/>
        <v>kg</v>
      </c>
      <c r="E14" s="54">
        <f t="shared" si="3"/>
        <v>0.21</v>
      </c>
      <c r="F14" s="54">
        <f t="shared" si="3"/>
        <v>0.42</v>
      </c>
      <c r="G14" s="54">
        <f t="shared" si="3"/>
        <v>0.63</v>
      </c>
      <c r="H14" s="9"/>
      <c r="I14" s="11"/>
      <c r="J14" s="37" t="str">
        <f t="shared" si="5"/>
        <v>X</v>
      </c>
      <c r="K14" s="61" t="s">
        <v>63</v>
      </c>
      <c r="L14" s="45" t="s">
        <v>67</v>
      </c>
      <c r="M14" s="46">
        <v>0.21</v>
      </c>
      <c r="N14" s="11"/>
      <c r="O14" s="47" t="s">
        <v>7</v>
      </c>
      <c r="P14" s="11"/>
      <c r="Q14" s="48" t="s">
        <v>7</v>
      </c>
      <c r="R14" s="11"/>
      <c r="S14" s="45"/>
      <c r="T14" s="53"/>
      <c r="W14" s="10" t="s">
        <v>7</v>
      </c>
      <c r="X14" s="24">
        <f t="shared" si="4"/>
        <v>0.21</v>
      </c>
    </row>
    <row r="15" spans="1:24" s="10" customFormat="1" ht="20.25" customHeight="1" x14ac:dyDescent="0.2">
      <c r="A15" s="9"/>
      <c r="B15" s="51" t="str">
        <f t="shared" si="0"/>
        <v>Butter</v>
      </c>
      <c r="C15" s="57">
        <f t="shared" si="1"/>
        <v>0.6</v>
      </c>
      <c r="D15" s="55" t="str">
        <f t="shared" si="2"/>
        <v>kg</v>
      </c>
      <c r="E15" s="54">
        <f t="shared" si="3"/>
        <v>0.6</v>
      </c>
      <c r="F15" s="54">
        <f t="shared" si="3"/>
        <v>1.2</v>
      </c>
      <c r="G15" s="54">
        <f t="shared" si="3"/>
        <v>1.7999999999999998</v>
      </c>
      <c r="H15" s="9"/>
      <c r="I15" s="11"/>
      <c r="J15" s="37" t="str">
        <f t="shared" si="5"/>
        <v>X</v>
      </c>
      <c r="K15" s="61" t="s">
        <v>63</v>
      </c>
      <c r="L15" s="45" t="s">
        <v>71</v>
      </c>
      <c r="M15" s="46">
        <v>0.6</v>
      </c>
      <c r="N15" s="11"/>
      <c r="O15" s="47" t="s">
        <v>7</v>
      </c>
      <c r="P15" s="11"/>
      <c r="Q15" s="48" t="s">
        <v>7</v>
      </c>
      <c r="R15" s="11"/>
      <c r="S15" s="45"/>
      <c r="T15" s="53"/>
      <c r="W15" s="10" t="s">
        <v>7</v>
      </c>
      <c r="X15" s="24">
        <f t="shared" si="4"/>
        <v>0.6</v>
      </c>
    </row>
    <row r="16" spans="1:24" s="10" customFormat="1" ht="20.25" customHeight="1" x14ac:dyDescent="0.2">
      <c r="A16" s="9"/>
      <c r="B16" s="51" t="str">
        <f t="shared" si="0"/>
        <v>Malzextrakt hell</v>
      </c>
      <c r="C16" s="57">
        <f t="shared" si="1"/>
        <v>0.2</v>
      </c>
      <c r="D16" s="55" t="str">
        <f t="shared" si="2"/>
        <v>kg</v>
      </c>
      <c r="E16" s="54">
        <f t="shared" si="3"/>
        <v>0.2</v>
      </c>
      <c r="F16" s="54">
        <f t="shared" si="3"/>
        <v>0.4</v>
      </c>
      <c r="G16" s="54">
        <f t="shared" si="3"/>
        <v>0.60000000000000009</v>
      </c>
      <c r="H16" s="9"/>
      <c r="I16" s="11"/>
      <c r="J16" s="37" t="str">
        <f t="shared" si="5"/>
        <v>X</v>
      </c>
      <c r="K16" s="61" t="s">
        <v>63</v>
      </c>
      <c r="L16" s="45" t="s">
        <v>68</v>
      </c>
      <c r="M16" s="46">
        <v>0.2</v>
      </c>
      <c r="N16" s="11"/>
      <c r="O16" s="47" t="s">
        <v>7</v>
      </c>
      <c r="P16" s="11"/>
      <c r="Q16" s="48" t="s">
        <v>7</v>
      </c>
      <c r="R16" s="11"/>
      <c r="S16" s="45"/>
      <c r="T16" s="53"/>
      <c r="W16" s="10" t="s">
        <v>7</v>
      </c>
      <c r="X16" s="24">
        <f t="shared" si="4"/>
        <v>0.2</v>
      </c>
    </row>
    <row r="17" spans="1:24" s="10" customFormat="1" ht="20.25" customHeight="1" x14ac:dyDescent="0.2">
      <c r="A17" s="9"/>
      <c r="B17" s="51" t="str">
        <f t="shared" si="0"/>
        <v>Hefe</v>
      </c>
      <c r="C17" s="57">
        <f t="shared" si="1"/>
        <v>0.3</v>
      </c>
      <c r="D17" s="55" t="str">
        <f t="shared" si="2"/>
        <v>kg</v>
      </c>
      <c r="E17" s="54">
        <f t="shared" si="3"/>
        <v>0.3</v>
      </c>
      <c r="F17" s="54">
        <f t="shared" si="3"/>
        <v>0.6</v>
      </c>
      <c r="G17" s="54">
        <f t="shared" si="3"/>
        <v>0.89999999999999991</v>
      </c>
      <c r="H17" s="9"/>
      <c r="I17" s="11"/>
      <c r="J17" s="37" t="str">
        <f t="shared" si="5"/>
        <v>X</v>
      </c>
      <c r="K17" s="61" t="s">
        <v>63</v>
      </c>
      <c r="L17" s="45" t="s">
        <v>69</v>
      </c>
      <c r="M17" s="46">
        <v>0.3</v>
      </c>
      <c r="N17" s="11"/>
      <c r="O17" s="47" t="s">
        <v>7</v>
      </c>
      <c r="P17" s="11"/>
      <c r="Q17" s="48" t="s">
        <v>7</v>
      </c>
      <c r="R17" s="11"/>
      <c r="S17" s="45"/>
      <c r="T17" s="53"/>
      <c r="W17" s="10" t="s">
        <v>7</v>
      </c>
      <c r="X17" s="24">
        <f t="shared" si="4"/>
        <v>0.3</v>
      </c>
    </row>
    <row r="18" spans="1:24" s="10" customFormat="1" ht="20.25" customHeight="1" x14ac:dyDescent="0.2">
      <c r="A18" s="9"/>
      <c r="B18" s="51" t="str">
        <f t="shared" si="0"/>
        <v>Wasser</v>
      </c>
      <c r="C18" s="57">
        <f t="shared" si="1"/>
        <v>5</v>
      </c>
      <c r="D18" s="55" t="str">
        <f t="shared" si="2"/>
        <v>kg</v>
      </c>
      <c r="E18" s="54">
        <f t="shared" si="3"/>
        <v>5</v>
      </c>
      <c r="F18" s="54">
        <f t="shared" si="3"/>
        <v>10</v>
      </c>
      <c r="G18" s="54">
        <f t="shared" si="3"/>
        <v>15</v>
      </c>
      <c r="H18" s="9"/>
      <c r="I18" s="11"/>
      <c r="J18" s="37" t="str">
        <f t="shared" si="5"/>
        <v>X</v>
      </c>
      <c r="K18" s="61" t="s">
        <v>63</v>
      </c>
      <c r="L18" s="45" t="s">
        <v>66</v>
      </c>
      <c r="M18" s="46">
        <v>5</v>
      </c>
      <c r="N18" s="11"/>
      <c r="O18" s="47" t="s">
        <v>7</v>
      </c>
      <c r="P18" s="11"/>
      <c r="Q18" s="48" t="s">
        <v>7</v>
      </c>
      <c r="R18" s="11"/>
      <c r="S18" s="45"/>
      <c r="T18" s="53"/>
      <c r="W18" s="10" t="s">
        <v>7</v>
      </c>
      <c r="X18" s="24">
        <f t="shared" si="4"/>
        <v>5</v>
      </c>
    </row>
    <row r="19" spans="1:24" s="10" customFormat="1" ht="20.25" hidden="1" customHeight="1" x14ac:dyDescent="0.2">
      <c r="A19" s="9"/>
      <c r="B19" s="51" t="str">
        <f t="shared" si="0"/>
        <v/>
      </c>
      <c r="C19" s="57" t="str">
        <f t="shared" si="1"/>
        <v/>
      </c>
      <c r="D19" s="55" t="str">
        <f t="shared" si="2"/>
        <v/>
      </c>
      <c r="E19" s="54" t="str">
        <f t="shared" si="3"/>
        <v/>
      </c>
      <c r="F19" s="54" t="str">
        <f t="shared" si="3"/>
        <v/>
      </c>
      <c r="G19" s="54" t="str">
        <f t="shared" si="3"/>
        <v/>
      </c>
      <c r="H19" s="9"/>
      <c r="I19" s="11"/>
      <c r="J19" s="37" t="str">
        <f t="shared" si="5"/>
        <v/>
      </c>
      <c r="K19" s="61" t="s">
        <v>63</v>
      </c>
      <c r="L19" s="45"/>
      <c r="M19" s="46"/>
      <c r="N19" s="11"/>
      <c r="O19" s="47"/>
      <c r="P19" s="11"/>
      <c r="Q19" s="48"/>
      <c r="R19" s="11"/>
      <c r="S19" s="45"/>
      <c r="T19" s="53"/>
      <c r="W19" s="10" t="s">
        <v>7</v>
      </c>
      <c r="X19" s="24">
        <f t="shared" si="4"/>
        <v>0</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63</v>
      </c>
      <c r="L20" s="45"/>
      <c r="M20" s="46"/>
      <c r="N20" s="11"/>
      <c r="O20" s="47"/>
      <c r="P20" s="11"/>
      <c r="Q20" s="48"/>
      <c r="R20" s="11"/>
      <c r="S20" s="45"/>
      <c r="T20" s="53"/>
      <c r="W20" s="10" t="s">
        <v>7</v>
      </c>
      <c r="X20" s="24">
        <f t="shared" si="4"/>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63</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88"/>
      <c r="C44" s="88"/>
      <c r="D44" s="88"/>
      <c r="E44" s="88"/>
      <c r="F44" s="88"/>
      <c r="G44" s="89"/>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42049.919589004632</v>
      </c>
      <c r="C46" s="16">
        <f>IF(O46&gt;0,"",X46)</f>
        <v>16.36</v>
      </c>
      <c r="D46" s="70"/>
      <c r="E46" s="72">
        <f>IF($O$46&gt;0,"-----",IF($L$5&lt;&gt;"",$L$5*E10,E10*$C$46))</f>
        <v>16.36</v>
      </c>
      <c r="F46" s="72">
        <f>IF($O$46&gt;0,"-----",IF($L$5&lt;&gt;"",$L$5*F10,F10*$C$46))</f>
        <v>32.72</v>
      </c>
      <c r="G46" s="72">
        <f>IF($O$46&gt;0,"-----",IF($L$5&lt;&gt;"",$L$5*G10,G10*$C$46))</f>
        <v>49.08</v>
      </c>
      <c r="H46"/>
      <c r="I46" s="4"/>
      <c r="J46" s="38" t="s">
        <v>30</v>
      </c>
      <c r="K46" s="14"/>
      <c r="L46" s="14"/>
      <c r="M46" s="14"/>
      <c r="N46" s="14"/>
      <c r="O46" s="76">
        <f>COUNTIF(O12:O43,"=St.")</f>
        <v>0</v>
      </c>
      <c r="P46" s="14"/>
      <c r="Q46" s="14"/>
      <c r="R46" s="2"/>
      <c r="X46" s="25">
        <f>SUM(X11:X45)</f>
        <v>16.36</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0.25" customHeight="1" x14ac:dyDescent="0.25">
      <c r="A54" s="23"/>
      <c r="B54" s="83" t="s">
        <v>78</v>
      </c>
      <c r="C54" s="84"/>
      <c r="D54" s="84"/>
      <c r="E54" s="84"/>
      <c r="F54" s="84"/>
      <c r="G54" s="85"/>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75</v>
      </c>
      <c r="D81" s="80"/>
      <c r="E81" s="80"/>
      <c r="F81" s="80"/>
      <c r="G81" s="81"/>
      <c r="H81" s="23"/>
      <c r="I81" s="23"/>
      <c r="J81" s="38" t="str">
        <f>IF(C81&lt;&gt;"","X","")</f>
        <v>X</v>
      </c>
      <c r="K81" s="23"/>
      <c r="L81" s="23"/>
      <c r="M81" s="23"/>
      <c r="N81" s="23"/>
      <c r="O81" s="23"/>
      <c r="P81" s="23"/>
      <c r="Q81" s="23"/>
      <c r="R81" s="23"/>
    </row>
    <row r="82" spans="1:18" s="26" customFormat="1" ht="18.75" customHeight="1" x14ac:dyDescent="0.25">
      <c r="A82" s="34"/>
      <c r="B82" s="33" t="s">
        <v>20</v>
      </c>
      <c r="C82" s="79" t="s">
        <v>76</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72</v>
      </c>
      <c r="D83" s="80"/>
      <c r="E83" s="80"/>
      <c r="F83" s="80"/>
      <c r="G83" s="81"/>
      <c r="H83" s="23"/>
      <c r="I83" s="23"/>
      <c r="J83" s="38" t="str">
        <f>IF(C83&lt;&gt;"","X","")</f>
        <v>X</v>
      </c>
      <c r="K83" s="23"/>
      <c r="L83" s="23"/>
      <c r="M83" s="23"/>
      <c r="N83" s="23"/>
      <c r="O83" s="23"/>
      <c r="P83" s="23"/>
      <c r="Q83" s="23"/>
      <c r="R83" s="23"/>
    </row>
    <row r="84" spans="1:18" s="26" customFormat="1" ht="18.75" customHeight="1" x14ac:dyDescent="0.25">
      <c r="A84" s="34"/>
      <c r="B84" s="33" t="s">
        <v>9</v>
      </c>
      <c r="C84" s="79" t="s">
        <v>73</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3" t="s">
        <v>77</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2015-02-14T21:04:20Z</dcterms:modified>
</cp:coreProperties>
</file>