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66" i="2" l="1"/>
  <c r="J69" i="2" s="1"/>
  <c r="G39" i="2"/>
  <c r="J91" i="2"/>
  <c r="J96" i="2" s="1"/>
  <c r="J97" i="2"/>
  <c r="J100" i="2" s="1"/>
  <c r="J86" i="2"/>
  <c r="J90" i="2" s="1"/>
  <c r="J110" i="2"/>
  <c r="J115" i="2" s="1"/>
  <c r="J75" i="2"/>
  <c r="J79" i="2" s="1"/>
  <c r="J101" i="2"/>
  <c r="J106" i="2" s="1"/>
  <c r="J80" i="2"/>
  <c r="J85" i="2" s="1"/>
  <c r="G43" i="2"/>
  <c r="F38" i="2"/>
  <c r="F22" i="2"/>
  <c r="F42" i="2"/>
  <c r="E37" i="2"/>
  <c r="E41" i="2"/>
  <c r="E13"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<sst xmlns="http://schemas.openxmlformats.org/spreadsheetml/2006/main" count="176" uniqueCount="86">
  <si>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</si>
  <si>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</si>
  <si>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</si>
  <si>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</si>
  <si>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</si>
  <si>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</si>
  <si>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</si>
  <si>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</si>
  <si>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</si>
  <si>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</si>
  <si>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</si>
  <si>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</si>
  <si>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</si>
  <si>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</si>
  <si>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</si>
  <si>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</si>
  <si>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</si>
  <si>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</si>
  <si>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</si>
  <si>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</si>
  <si>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</si>
  <si>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</si>
  <si>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</si>
  <si>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</si>
  <si>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</si>
  <si>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</si>
  <si>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</si>
  <si>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</si>
  <si>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</si>
  <si>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</si>
  <si>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</si>
  <si>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</si>
  <si>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</si>
  <si>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</si>
  <si>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</si>
  <si>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</si>
  <si>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</si>
  <si>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</si>
  <si>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</si>
  <si>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</si>
  <si>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</si>
  <si>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</si>
  <si>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</si>
  <si>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</si>
  <si>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</si>
  <si>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</si>
  <si>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</si>
  <si>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</si>
  <si>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</si>
  <si>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</si>
  <si>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</si>
  <si>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</si>
  <si>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</si>
  <si>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</si>
  <si>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</si>
  <si>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</si>
  <si>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</si>
  <si>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</si>
  <si>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</si>
  <si>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</si>
  <si>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</si>
  <si>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</si>
  <si>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</si>
  <si>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</si>
  <si>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</si>
  <si>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</si>
  <si>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 xml:space="preserve">25°C - 26°C </t>
  </si>
  <si>
    <t>betriebsüblich nach Wunsch</t>
  </si>
  <si>
    <t>Roggenbrötchen</t>
  </si>
  <si>
    <t>Roggenmehl Type 997/ 1150</t>
  </si>
  <si>
    <t>Weizenmehl Type 550</t>
  </si>
  <si>
    <t>Brotgewürz</t>
  </si>
  <si>
    <t>kräftige Schwadengabe, 2 Minuten vor Ende Zug ziehen und kross ausbacken</t>
  </si>
  <si>
    <t>Roggen 800</t>
  </si>
  <si>
    <t xml:space="preserve">Salz </t>
  </si>
  <si>
    <t>Pflanzenöl / Butter</t>
  </si>
  <si>
    <t>Hefe  (nach Führung)</t>
  </si>
  <si>
    <t>Wasser ca.</t>
  </si>
  <si>
    <t>8 Minuten (nach Knetertyp)</t>
  </si>
  <si>
    <t>4 Minuten (entsprechend auskneten)</t>
  </si>
  <si>
    <t>betriebsüblich</t>
  </si>
  <si>
    <t>2100g- 2400g</t>
  </si>
  <si>
    <t>Wassermenge beim ersten Backversuch vorsichtig an die benötigte Teigkonsistenz herantesten.</t>
  </si>
  <si>
    <t>20 - 22 Minuten</t>
  </si>
  <si>
    <t>Brötchentemperatur</t>
  </si>
  <si>
    <t>rustikales Brötchen mit 50% Roggenanteil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</si>
</sst>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9" fontId="25" fillId="0" borderId="22" xfId="0" applyNumberFormat="1"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68</v>
      </c>
      <c r="D3" s="84"/>
      <c r="E3" s="84"/>
      <c r="F3" s="84"/>
      <c r="G3" s="85"/>
      <c r="L3" s="94" t="s">
        <v>32</v>
      </c>
      <c r="M3" s="94"/>
      <c r="O3" s="75">
        <v>10</v>
      </c>
      <c r="Q3" s="35" t="s">
        <v>35</v>
      </c>
    </row>
    <row r="4" spans="1:24" ht="5.25" customHeight="1" x14ac:dyDescent="0.2">
      <c r="A4" s="36"/>
      <c r="B4" s="79"/>
    </row>
    <row r="5" spans="1:24" ht="24.75" customHeight="1" x14ac:dyDescent="0.2">
      <c r="A5" s="36"/>
      <c r="B5" s="79"/>
      <c r="C5" s="95" t="s">
        <v>85</v>
      </c>
      <c r="D5" s="96"/>
      <c r="E5" s="96"/>
      <c r="F5" s="96"/>
      <c r="G5" s="97"/>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Roggenmehl Type 997/ 1150</v>
      </c>
      <c r="C12" s="57">
        <f t="shared" ref="C12:C20" si="1">IF(AND(L12&lt;&gt;"",M12&lt;&gt;""),M12,"")</f>
        <v>5</v>
      </c>
      <c r="D12" s="55" t="str">
        <f t="shared" ref="D12:D20" si="2">IF(AND(O12&lt;&gt;"",M12&lt;&gt;""),$O12,"")</f>
        <v>kg</v>
      </c>
      <c r="E12" s="54">
        <f t="shared" ref="E12:G21" si="3">IF(AND($L$5&gt;0,$O$46&gt;0),"-----",IF($C12&lt;&gt;"",IF($M12&lt;$O$3,$C12*E$47,ROUND($C12*E$47,2)),""))</f>
        <v>5</v>
      </c>
      <c r="F12" s="54">
        <f t="shared" si="3"/>
        <v>10</v>
      </c>
      <c r="G12" s="54">
        <f t="shared" si="3"/>
        <v>15</v>
      </c>
      <c r="H12" s="9"/>
      <c r="I12" s="11"/>
      <c r="J12" s="37" t="str">
        <f>IF(L12&lt;&gt;"","X","")</f>
        <v>X</v>
      </c>
      <c r="K12" s="61" t="s">
        <v>63</v>
      </c>
      <c r="L12" s="45" t="s">
        <v>69</v>
      </c>
      <c r="M12" s="46">
        <v>5</v>
      </c>
      <c r="N12" s="11"/>
      <c r="O12" s="47" t="s">
        <v>7</v>
      </c>
      <c r="P12" s="11"/>
      <c r="Q12" s="48"/>
      <c r="R12" s="11"/>
      <c r="S12" s="45"/>
      <c r="T12" s="53"/>
      <c r="W12" s="10" t="s">
        <v>7</v>
      </c>
      <c r="X12" s="24">
        <f t="shared" ref="X12:X25" si="4">IF(AND(Q12&lt;&gt;"o",Q12&lt;&gt;"o2",Q12&lt;&gt;"o3"),M12,0)</f>
        <v>5</v>
      </c>
    </row>
    <row r="13" spans="1:24" s="10" customFormat="1" ht="20.25" customHeight="1" x14ac:dyDescent="0.2">
      <c r="A13" s="9"/>
      <c r="B13" s="51" t="str">
        <f t="shared" si="0"/>
        <v>Weizenmehl Type 550</v>
      </c>
      <c r="C13" s="57">
        <f t="shared" si="1"/>
        <v>5</v>
      </c>
      <c r="D13" s="55" t="str">
        <f t="shared" si="2"/>
        <v>kg</v>
      </c>
      <c r="E13" s="54">
        <f t="shared" si="3"/>
        <v>5</v>
      </c>
      <c r="F13" s="54">
        <f t="shared" si="3"/>
        <v>10</v>
      </c>
      <c r="G13" s="54">
        <f t="shared" si="3"/>
        <v>15</v>
      </c>
      <c r="H13" s="9"/>
      <c r="I13" s="11"/>
      <c r="J13" s="37" t="str">
        <f t="shared" ref="J13:J43" si="5">IF(L13&lt;&gt;"","X","")</f>
        <v>X</v>
      </c>
      <c r="K13" s="61" t="s">
        <v>63</v>
      </c>
      <c r="L13" s="45" t="s">
        <v>70</v>
      </c>
      <c r="M13" s="46">
        <v>5</v>
      </c>
      <c r="N13" s="11"/>
      <c r="O13" s="47" t="s">
        <v>7</v>
      </c>
      <c r="P13" s="11"/>
      <c r="Q13" s="48"/>
      <c r="R13" s="11"/>
      <c r="S13" s="45"/>
      <c r="T13" s="53"/>
      <c r="W13" s="10" t="s">
        <v>7</v>
      </c>
      <c r="X13" s="24">
        <f t="shared" si="4"/>
        <v>5</v>
      </c>
    </row>
    <row r="14" spans="1:24" s="10" customFormat="1" ht="20.25" customHeight="1" x14ac:dyDescent="0.2">
      <c r="A14" s="9"/>
      <c r="B14" s="51" t="str">
        <f t="shared" si="0"/>
        <v>Roggen 800</v>
      </c>
      <c r="C14" s="57">
        <f t="shared" si="1"/>
        <v>0.8</v>
      </c>
      <c r="D14" s="55" t="str">
        <f t="shared" si="2"/>
        <v>kg</v>
      </c>
      <c r="E14" s="54">
        <f t="shared" si="3"/>
        <v>0.8</v>
      </c>
      <c r="F14" s="54">
        <f t="shared" si="3"/>
        <v>1.6</v>
      </c>
      <c r="G14" s="54">
        <f t="shared" si="3"/>
        <v>2.4000000000000004</v>
      </c>
      <c r="H14" s="9"/>
      <c r="I14" s="11"/>
      <c r="J14" s="37" t="str">
        <f t="shared" si="5"/>
        <v>X</v>
      </c>
      <c r="K14" s="61" t="s">
        <v>63</v>
      </c>
      <c r="L14" s="45" t="s">
        <v>73</v>
      </c>
      <c r="M14" s="46">
        <v>0.8</v>
      </c>
      <c r="N14" s="11"/>
      <c r="O14" s="47" t="s">
        <v>7</v>
      </c>
      <c r="P14" s="11"/>
      <c r="Q14" s="48"/>
      <c r="R14" s="11"/>
      <c r="S14" s="45"/>
      <c r="T14" s="53"/>
      <c r="W14" s="10" t="s">
        <v>7</v>
      </c>
      <c r="X14" s="24">
        <f t="shared" si="4"/>
        <v>0.8</v>
      </c>
    </row>
    <row r="15" spans="1:24" s="10" customFormat="1" ht="20.25" customHeight="1" x14ac:dyDescent="0.2">
      <c r="A15" s="9"/>
      <c r="B15" s="51" t="str">
        <f t="shared" si="0"/>
        <v xml:space="preserve">Salz </v>
      </c>
      <c r="C15" s="57">
        <f t="shared" si="1"/>
        <v>0.21</v>
      </c>
      <c r="D15" s="55" t="str">
        <f t="shared" si="2"/>
        <v>kg</v>
      </c>
      <c r="E15" s="54">
        <f t="shared" si="3"/>
        <v>0.21</v>
      </c>
      <c r="F15" s="54">
        <f t="shared" si="3"/>
        <v>0.42</v>
      </c>
      <c r="G15" s="54">
        <f t="shared" si="3"/>
        <v>0.63</v>
      </c>
      <c r="H15" s="9"/>
      <c r="I15" s="11"/>
      <c r="J15" s="37" t="str">
        <f t="shared" si="5"/>
        <v>X</v>
      </c>
      <c r="K15" s="61" t="s">
        <v>63</v>
      </c>
      <c r="L15" s="45" t="s">
        <v>74</v>
      </c>
      <c r="M15" s="46">
        <v>0.21</v>
      </c>
      <c r="N15" s="11"/>
      <c r="O15" s="47" t="s">
        <v>7</v>
      </c>
      <c r="P15" s="11"/>
      <c r="Q15" s="48"/>
      <c r="R15" s="11"/>
      <c r="S15" s="45"/>
      <c r="T15" s="53"/>
      <c r="W15" s="10" t="s">
        <v>7</v>
      </c>
      <c r="X15" s="24">
        <f t="shared" si="4"/>
        <v>0.21</v>
      </c>
    </row>
    <row r="16" spans="1:24" s="10" customFormat="1" ht="20.25" customHeight="1" x14ac:dyDescent="0.2">
      <c r="A16" s="9"/>
      <c r="B16" s="51" t="str">
        <f t="shared" si="0"/>
        <v>Brotgewürz</v>
      </c>
      <c r="C16" s="57">
        <f t="shared" si="1"/>
        <v>0.02</v>
      </c>
      <c r="D16" s="55" t="str">
        <f t="shared" si="2"/>
        <v>kg</v>
      </c>
      <c r="E16" s="54">
        <f t="shared" si="3"/>
        <v>0.02</v>
      </c>
      <c r="F16" s="54">
        <f t="shared" si="3"/>
        <v>0.04</v>
      </c>
      <c r="G16" s="54">
        <f t="shared" si="3"/>
        <v>0.06</v>
      </c>
      <c r="H16" s="9"/>
      <c r="I16" s="11"/>
      <c r="J16" s="37" t="str">
        <f t="shared" si="5"/>
        <v>X</v>
      </c>
      <c r="K16" s="61" t="s">
        <v>63</v>
      </c>
      <c r="L16" s="45" t="s">
        <v>71</v>
      </c>
      <c r="M16" s="46">
        <v>0.02</v>
      </c>
      <c r="N16" s="11"/>
      <c r="O16" s="47" t="s">
        <v>7</v>
      </c>
      <c r="P16" s="11"/>
      <c r="Q16" s="48"/>
      <c r="R16" s="11"/>
      <c r="S16" s="45"/>
      <c r="T16" s="53"/>
      <c r="W16" s="10" t="s">
        <v>7</v>
      </c>
      <c r="X16" s="24">
        <f t="shared" si="4"/>
        <v>0.02</v>
      </c>
    </row>
    <row r="17" spans="1:24" s="10" customFormat="1" ht="20.25" customHeight="1" x14ac:dyDescent="0.2">
      <c r="A17" s="9"/>
      <c r="B17" s="51" t="str">
        <f t="shared" si="0"/>
        <v>Pflanzenöl / Butter</v>
      </c>
      <c r="C17" s="57">
        <f t="shared" si="1"/>
        <v>0.15</v>
      </c>
      <c r="D17" s="55" t="str">
        <f t="shared" si="2"/>
        <v>kg</v>
      </c>
      <c r="E17" s="54">
        <f t="shared" si="3"/>
        <v>0.15</v>
      </c>
      <c r="F17" s="54">
        <f t="shared" si="3"/>
        <v>0.3</v>
      </c>
      <c r="G17" s="54">
        <f t="shared" si="3"/>
        <v>0.44999999999999996</v>
      </c>
      <c r="H17" s="9"/>
      <c r="I17" s="11"/>
      <c r="J17" s="37" t="str">
        <f t="shared" si="5"/>
        <v>X</v>
      </c>
      <c r="K17" s="61" t="s">
        <v>63</v>
      </c>
      <c r="L17" s="45" t="s">
        <v>75</v>
      </c>
      <c r="M17" s="46">
        <v>0.15</v>
      </c>
      <c r="N17" s="11"/>
      <c r="O17" s="47" t="s">
        <v>7</v>
      </c>
      <c r="P17" s="11"/>
      <c r="Q17" s="48"/>
      <c r="R17" s="11"/>
      <c r="S17" s="45"/>
      <c r="T17" s="53"/>
      <c r="W17" s="10" t="s">
        <v>7</v>
      </c>
      <c r="X17" s="24">
        <f t="shared" si="4"/>
        <v>0.15</v>
      </c>
    </row>
    <row r="18" spans="1:24" s="10" customFormat="1" ht="20.25" customHeight="1" x14ac:dyDescent="0.2">
      <c r="A18" s="9"/>
      <c r="B18" s="51" t="str">
        <f t="shared" si="0"/>
        <v>Hefe  (nach Führung)</v>
      </c>
      <c r="C18" s="57">
        <f t="shared" si="1"/>
        <v>0.4</v>
      </c>
      <c r="D18" s="55" t="str">
        <f t="shared" si="2"/>
        <v>kg</v>
      </c>
      <c r="E18" s="54">
        <f t="shared" si="3"/>
        <v>0.4</v>
      </c>
      <c r="F18" s="54">
        <f t="shared" si="3"/>
        <v>0.8</v>
      </c>
      <c r="G18" s="54">
        <f t="shared" si="3"/>
        <v>1.2000000000000002</v>
      </c>
      <c r="H18" s="9"/>
      <c r="I18" s="11"/>
      <c r="J18" s="37" t="str">
        <f t="shared" si="5"/>
        <v>X</v>
      </c>
      <c r="K18" s="61" t="s">
        <v>63</v>
      </c>
      <c r="L18" s="45" t="s">
        <v>76</v>
      </c>
      <c r="M18" s="46">
        <v>0.4</v>
      </c>
      <c r="N18" s="11"/>
      <c r="O18" s="47" t="s">
        <v>7</v>
      </c>
      <c r="P18" s="11"/>
      <c r="Q18" s="48"/>
      <c r="R18" s="11"/>
      <c r="S18" s="45"/>
      <c r="T18" s="53"/>
      <c r="W18" s="10" t="s">
        <v>7</v>
      </c>
      <c r="X18" s="24">
        <f t="shared" si="4"/>
        <v>0.4</v>
      </c>
    </row>
    <row r="19" spans="1:24" s="10" customFormat="1" ht="20.25" customHeight="1" x14ac:dyDescent="0.2">
      <c r="A19" s="9"/>
      <c r="B19" s="51" t="str">
        <f t="shared" si="0"/>
        <v>Wasser ca.</v>
      </c>
      <c r="C19" s="57">
        <f t="shared" si="1"/>
        <v>6.7</v>
      </c>
      <c r="D19" s="55" t="str">
        <f t="shared" si="2"/>
        <v>kg</v>
      </c>
      <c r="E19" s="54">
        <f t="shared" si="3"/>
        <v>6.7</v>
      </c>
      <c r="F19" s="54">
        <f t="shared" si="3"/>
        <v>13.4</v>
      </c>
      <c r="G19" s="54">
        <f t="shared" si="3"/>
        <v>20.100000000000001</v>
      </c>
      <c r="H19" s="9"/>
      <c r="I19" s="11"/>
      <c r="J19" s="37" t="str">
        <f t="shared" si="5"/>
        <v>X</v>
      </c>
      <c r="K19" s="61" t="s">
        <v>63</v>
      </c>
      <c r="L19" s="45" t="s">
        <v>77</v>
      </c>
      <c r="M19" s="46">
        <v>6.7</v>
      </c>
      <c r="N19" s="11"/>
      <c r="O19" s="47" t="s">
        <v>7</v>
      </c>
      <c r="P19" s="11"/>
      <c r="Q19" s="48"/>
      <c r="R19" s="11"/>
      <c r="S19" s="45"/>
      <c r="T19" s="53"/>
      <c r="W19" s="10" t="s">
        <v>7</v>
      </c>
      <c r="X19" s="24">
        <f t="shared" si="4"/>
        <v>6.7</v>
      </c>
    </row>
    <row r="20" spans="1:24" s="10" customFormat="1" ht="20.25" hidden="1" customHeight="1" x14ac:dyDescent="0.2">
      <c r="A20" s="9"/>
      <c r="B20" s="51" t="str">
        <f t="shared" si="0"/>
        <v/>
      </c>
      <c r="C20" s="57" t="str">
        <f t="shared" si="1"/>
        <v/>
      </c>
      <c r="D20" s="55" t="str">
        <f t="shared" si="2"/>
        <v/>
      </c>
      <c r="E20" s="54" t="str">
        <f t="shared" si="3"/>
        <v/>
      </c>
      <c r="F20" s="54" t="str">
        <f t="shared" si="3"/>
        <v/>
      </c>
      <c r="G20" s="54" t="str">
        <f t="shared" si="3"/>
        <v/>
      </c>
      <c r="H20" s="9"/>
      <c r="I20" s="11"/>
      <c r="J20" s="37" t="str">
        <f>IF(L20&lt;&gt;"","X","")</f>
        <v/>
      </c>
      <c r="K20" s="61" t="s">
        <v>63</v>
      </c>
      <c r="L20" s="45"/>
      <c r="M20" s="46"/>
      <c r="N20" s="11"/>
      <c r="O20" s="47"/>
      <c r="P20" s="11"/>
      <c r="Q20" s="48"/>
      <c r="R20" s="11"/>
      <c r="S20" s="45"/>
      <c r="T20" s="53"/>
      <c r="W20" s="10" t="s">
        <v>7</v>
      </c>
      <c r="X20" s="24">
        <f t="shared" si="4"/>
        <v>0</v>
      </c>
    </row>
    <row r="21" spans="1:24" s="10" customFormat="1" ht="20.25" hidden="1" customHeight="1" x14ac:dyDescent="0.2">
      <c r="A21" s="9"/>
      <c r="B21" s="56" t="str">
        <f t="shared" si="0"/>
        <v/>
      </c>
      <c r="C21" s="57" t="str">
        <f t="shared" ref="C21:C30" si="6">IF(AND(L21&lt;&gt;"",M21&lt;&gt;""),M21,"")</f>
        <v/>
      </c>
      <c r="D21" s="55" t="str">
        <f t="shared" ref="D21:D30" si="7">IF(AND(O21&lt;&gt;"",M21&lt;&gt;""),$O21,"")</f>
        <v/>
      </c>
      <c r="E21" s="54" t="str">
        <f t="shared" si="3"/>
        <v/>
      </c>
      <c r="F21" s="54" t="str">
        <f t="shared" si="3"/>
        <v/>
      </c>
      <c r="G21" s="54" t="str">
        <f t="shared" si="3"/>
        <v/>
      </c>
      <c r="H21" s="9"/>
      <c r="I21" s="11"/>
      <c r="J21" s="37" t="str">
        <f t="shared" si="5"/>
        <v/>
      </c>
      <c r="K21" s="61" t="s">
        <v>63</v>
      </c>
      <c r="L21" s="45"/>
      <c r="M21" s="46"/>
      <c r="N21" s="11"/>
      <c r="O21" s="47"/>
      <c r="P21" s="11"/>
      <c r="Q21" s="48"/>
      <c r="R21" s="11"/>
      <c r="S21" s="45"/>
      <c r="T21" s="53"/>
      <c r="W21" s="10" t="s">
        <v>7</v>
      </c>
      <c r="X21" s="24">
        <f t="shared" si="4"/>
        <v>0</v>
      </c>
    </row>
    <row r="22" spans="1:24" s="10" customFormat="1" ht="20.25" hidden="1" customHeight="1" x14ac:dyDescent="0.2">
      <c r="A22" s="9"/>
      <c r="B22" s="51" t="str">
        <f t="shared" si="0"/>
        <v/>
      </c>
      <c r="C22" s="57" t="str">
        <f t="shared" si="6"/>
        <v/>
      </c>
      <c r="D22" s="55" t="str">
        <f t="shared" si="7"/>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ref="E23:G43" si="8">IF(AND($L$5&gt;0,$O$46&gt;0),"-----",IF($C23&lt;&gt;"",IF($M23&lt;$O$3,$C23*E$47,ROUND($C23*E$47,2)),""))</f>
        <v/>
      </c>
      <c r="F23" s="54" t="str">
        <f t="shared" si="8"/>
        <v/>
      </c>
      <c r="G23" s="54" t="str">
        <f t="shared" si="8"/>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42049.915952662035</v>
      </c>
      <c r="C46" s="16">
        <f>IF(O46&gt;0,"",X46)</f>
        <v>18.28</v>
      </c>
      <c r="D46" s="70"/>
      <c r="E46" s="72">
        <f>IF($O$46&gt;0,"-----",IF($L$5&lt;&gt;"",$L$5*E10,E10*$C$46))</f>
        <v>18.28</v>
      </c>
      <c r="F46" s="72">
        <f>IF($O$46&gt;0,"-----",IF($L$5&lt;&gt;"",$L$5*F10,F10*$C$46))</f>
        <v>36.56</v>
      </c>
      <c r="G46" s="72">
        <f>IF($O$46&gt;0,"-----",IF($L$5&lt;&gt;"",$L$5*G10,G10*$C$46))</f>
        <v>54.84</v>
      </c>
      <c r="H46"/>
      <c r="I46" s="4"/>
      <c r="J46" s="38" t="s">
        <v>30</v>
      </c>
      <c r="K46" s="14"/>
      <c r="L46" s="14"/>
      <c r="M46" s="14"/>
      <c r="N46" s="14"/>
      <c r="O46" s="76">
        <f>COUNTIF(O12:O43,"=St.")</f>
        <v>0</v>
      </c>
      <c r="P46" s="14"/>
      <c r="Q46" s="14"/>
      <c r="R46" s="2"/>
      <c r="X46" s="25">
        <f>SUM(X11:X45)</f>
        <v>18.28</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42" customHeight="1" x14ac:dyDescent="0.25">
      <c r="A54" s="23"/>
      <c r="B54" s="87" t="s">
        <v>82</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0"/>
      <c r="D62" s="81"/>
      <c r="E62" s="81"/>
      <c r="F62" s="81"/>
      <c r="G62" s="82"/>
      <c r="H62" s="23"/>
      <c r="I62" s="23"/>
      <c r="J62" s="38" t="str">
        <f>IF(C62&lt;&gt;"","X","")</f>
        <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hidden="1" customHeight="1" x14ac:dyDescent="0.25">
      <c r="A64" s="34"/>
      <c r="B64" s="33" t="s">
        <v>17</v>
      </c>
      <c r="C64" s="80"/>
      <c r="D64" s="81"/>
      <c r="E64" s="81"/>
      <c r="F64" s="81"/>
      <c r="G64" s="82"/>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78</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79</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66</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80</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customHeight="1" x14ac:dyDescent="0.25">
      <c r="A86" s="34"/>
      <c r="B86" s="63" t="s">
        <v>58</v>
      </c>
      <c r="C86" s="29"/>
      <c r="D86" s="29"/>
      <c r="E86" s="29"/>
      <c r="F86" s="29"/>
      <c r="G86" s="29"/>
      <c r="H86" s="23"/>
      <c r="I86" s="23"/>
      <c r="J86" s="38" t="str">
        <f>IF(COUNTIF(J87:J89,"X") &gt; 0, "X","")</f>
        <v>X</v>
      </c>
      <c r="K86" s="23"/>
      <c r="L86" s="23"/>
      <c r="M86" s="23"/>
      <c r="N86" s="23"/>
      <c r="O86" s="23"/>
      <c r="P86" s="23"/>
      <c r="Q86" s="23"/>
      <c r="R86" s="23"/>
    </row>
    <row r="87" spans="1:18" s="26" customFormat="1" ht="18.75" customHeight="1" x14ac:dyDescent="0.25">
      <c r="A87" s="34"/>
      <c r="B87" s="33" t="s">
        <v>59</v>
      </c>
      <c r="C87" s="80" t="s">
        <v>81</v>
      </c>
      <c r="D87" s="81"/>
      <c r="E87" s="81"/>
      <c r="F87" s="81"/>
      <c r="G87" s="82"/>
      <c r="H87" s="23"/>
      <c r="I87" s="23"/>
      <c r="J87" s="38" t="str">
        <f>IF(C87&lt;&gt;"","X","")</f>
        <v>X</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customHeight="1" x14ac:dyDescent="0.25">
      <c r="A89" s="34"/>
      <c r="B89" s="33" t="s">
        <v>61</v>
      </c>
      <c r="C89" s="80" t="s">
        <v>80</v>
      </c>
      <c r="D89" s="81"/>
      <c r="E89" s="81"/>
      <c r="F89" s="81"/>
      <c r="G89" s="82"/>
      <c r="H89" s="23"/>
      <c r="I89" s="23"/>
      <c r="J89" s="38" t="str">
        <f>IF(C89&lt;&gt;"","X","")</f>
        <v>X</v>
      </c>
      <c r="K89" s="23"/>
      <c r="L89" s="23"/>
      <c r="M89" s="23"/>
      <c r="N89" s="23"/>
      <c r="O89" s="23"/>
      <c r="P89" s="23"/>
      <c r="Q89" s="23"/>
      <c r="R89" s="23"/>
    </row>
    <row r="90" spans="1:18" s="26" customFormat="1" ht="18.75" customHeight="1" x14ac:dyDescent="0.25">
      <c r="A90" s="34"/>
      <c r="B90" s="33"/>
      <c r="C90" s="58"/>
      <c r="D90" s="58"/>
      <c r="E90" s="58"/>
      <c r="F90" s="58"/>
      <c r="G90" s="58"/>
      <c r="H90" s="23"/>
      <c r="I90" s="23"/>
      <c r="J90" s="38" t="str">
        <f>IF(J86="X","X","")</f>
        <v>X</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hidden="1" customHeight="1" x14ac:dyDescent="0.25">
      <c r="A92" s="34"/>
      <c r="B92" s="33" t="s">
        <v>22</v>
      </c>
      <c r="C92" s="80"/>
      <c r="D92" s="81"/>
      <c r="E92" s="81"/>
      <c r="F92" s="81"/>
      <c r="G92" s="82"/>
      <c r="H92" s="23"/>
      <c r="I92" s="23"/>
      <c r="J92" s="38" t="str">
        <f>IF(C92&lt;&gt;"","X","")</f>
        <v/>
      </c>
      <c r="K92" s="23"/>
      <c r="L92" s="23"/>
      <c r="M92" s="23"/>
      <c r="N92" s="23"/>
      <c r="O92" s="23"/>
      <c r="P92" s="23"/>
      <c r="Q92" s="23"/>
      <c r="R92" s="23"/>
    </row>
    <row r="93" spans="1:18" s="26" customFormat="1" ht="24" customHeight="1" x14ac:dyDescent="0.25">
      <c r="A93" s="34"/>
      <c r="B93" s="33" t="s">
        <v>23</v>
      </c>
      <c r="C93" s="80" t="s">
        <v>67</v>
      </c>
      <c r="D93" s="81"/>
      <c r="E93" s="81"/>
      <c r="F93" s="81"/>
      <c r="G93" s="82"/>
      <c r="H93" s="23"/>
      <c r="I93" s="23"/>
      <c r="J93" s="38" t="str">
        <f>IF(C93&lt;&gt;"","X","")</f>
        <v>X</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93"/>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38.2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customHeight="1" x14ac:dyDescent="0.25">
      <c r="A112" s="34"/>
      <c r="B112" s="33" t="s">
        <v>27</v>
      </c>
      <c r="C112" s="80" t="s">
        <v>84</v>
      </c>
      <c r="D112" s="81"/>
      <c r="E112" s="81"/>
      <c r="F112" s="81"/>
      <c r="G112" s="82"/>
      <c r="H112" s="23"/>
      <c r="I112" s="23"/>
      <c r="J112" s="38" t="str">
        <f>IF(C112&lt;&gt;"","X","")</f>
        <v>X</v>
      </c>
      <c r="K112" s="23"/>
      <c r="L112" s="23"/>
      <c r="M112" s="23"/>
      <c r="N112" s="23"/>
      <c r="O112" s="23"/>
      <c r="P112" s="23"/>
      <c r="Q112" s="23"/>
      <c r="R112" s="23"/>
    </row>
    <row r="113" spans="1:18" s="26" customFormat="1" ht="18.75" customHeight="1" x14ac:dyDescent="0.25">
      <c r="A113" s="34"/>
      <c r="B113" s="33" t="s">
        <v>28</v>
      </c>
      <c r="C113" s="80" t="s">
        <v>83</v>
      </c>
      <c r="D113" s="81"/>
      <c r="E113" s="81"/>
      <c r="F113" s="81"/>
      <c r="G113" s="82"/>
      <c r="H113" s="23"/>
      <c r="I113" s="23"/>
      <c r="J113" s="38" t="str">
        <f>IF(C113&lt;&gt;"","X","")</f>
        <v>X</v>
      </c>
      <c r="K113" s="23"/>
      <c r="L113" s="23"/>
      <c r="M113" s="23"/>
      <c r="N113" s="23"/>
      <c r="O113" s="23"/>
      <c r="P113" s="23"/>
      <c r="Q113" s="23"/>
      <c r="R113" s="23"/>
    </row>
    <row r="114" spans="1:18" s="26" customFormat="1" ht="57" customHeight="1" x14ac:dyDescent="0.25">
      <c r="A114" s="34"/>
      <c r="B114" s="33" t="s">
        <v>23</v>
      </c>
      <c r="C114" s="80" t="s">
        <v>72</v>
      </c>
      <c r="D114" s="81"/>
      <c r="E114" s="81"/>
      <c r="F114" s="81"/>
      <c r="G114" s="82"/>
      <c r="H114" s="23"/>
      <c r="I114" s="23"/>
      <c r="J114" s="38" t="str">
        <f>IF(C114&lt;&gt;"","X","")</f>
        <v>X</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hidden="1" x14ac:dyDescent="0.25">
      <c r="A116" s="34"/>
      <c r="B116" s="65" t="s">
        <v>29</v>
      </c>
      <c r="C116" s="34"/>
      <c r="D116" s="34"/>
      <c r="E116" s="34"/>
      <c r="F116" s="34"/>
      <c r="G116" s="34"/>
      <c r="H116" s="23"/>
      <c r="I116" s="23"/>
      <c r="J116" s="38" t="str">
        <f>IF(J117="X","X","")</f>
        <v/>
      </c>
      <c r="K116" s="23"/>
      <c r="L116" s="23"/>
      <c r="M116" s="23"/>
      <c r="N116" s="23"/>
      <c r="O116" s="23"/>
      <c r="P116" s="23"/>
      <c r="Q116" s="23"/>
      <c r="R116" s="23"/>
    </row>
    <row r="117" spans="1:18" s="26" customFormat="1" ht="54.75" hidden="1" customHeight="1" x14ac:dyDescent="0.25">
      <c r="A117" s="23"/>
      <c r="B117" s="87"/>
      <c r="C117" s="88"/>
      <c r="D117" s="88"/>
      <c r="E117" s="88"/>
      <c r="F117" s="88"/>
      <c r="G117" s="89"/>
      <c r="H117" s="23"/>
      <c r="I117" s="23"/>
      <c r="J117" s="38" t="str">
        <f>IF(B117&lt;&gt;"","X","")</f>
        <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2015-02-14T20:59:03Z</dcterms:modified>
</cp:coreProperties>
</file>