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8" i="2"/>
  <c r="X12" i="2"/>
  <c r="X13" i="2"/>
  <c r="X14" i="2"/>
  <c r="X15" i="2"/>
  <c r="X16" i="2"/>
  <c r="X17"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8" i="2"/>
  <c r="D18" i="2"/>
  <c r="C12" i="2"/>
  <c r="D12" i="2"/>
  <c r="C13" i="2"/>
  <c r="D13" i="2"/>
  <c r="C14" i="2"/>
  <c r="D14" i="2"/>
  <c r="C15" i="2"/>
  <c r="D15" i="2"/>
  <c r="C16" i="2"/>
  <c r="D16" i="2"/>
  <c r="C17" i="2"/>
  <c r="D17" i="2"/>
  <c r="C19" i="2"/>
  <c r="D19" i="2"/>
  <c r="C20" i="2"/>
  <c r="D20" i="2"/>
  <c r="E47" i="2"/>
  <c r="O46" i="2"/>
  <c r="F47" i="2"/>
  <c r="G47" i="2"/>
  <c r="C21" i="2"/>
  <c r="B28" i="2"/>
  <c r="B29" i="2"/>
  <c r="B30" i="2"/>
  <c r="B31" i="2"/>
  <c r="B32" i="2"/>
  <c r="B33" i="2"/>
  <c r="B34" i="2"/>
  <c r="B35" i="2"/>
  <c r="B36" i="2"/>
  <c r="B37" i="2"/>
  <c r="B38" i="2"/>
  <c r="B39" i="2"/>
  <c r="B40" i="2"/>
  <c r="B41" i="2"/>
  <c r="B42" i="2"/>
  <c r="B43" i="2"/>
  <c r="B18" i="2"/>
  <c r="B12" i="2"/>
  <c r="B13" i="2"/>
  <c r="B14" i="2"/>
  <c r="B15" i="2"/>
  <c r="B16" i="2"/>
  <c r="B17"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2" i="2"/>
  <c r="J13" i="2"/>
  <c r="J14" i="2"/>
  <c r="J15" i="2"/>
  <c r="J16" i="2"/>
  <c r="J17"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66" i="2" s="1"/>
  <c r="J69" i="2" s="1"/>
  <c r="J18" i="2"/>
  <c r="B10" i="2"/>
  <c r="J101" i="2" l="1"/>
  <c r="J106" i="2" s="1"/>
  <c r="J91" i="2"/>
  <c r="J96" i="2" s="1"/>
  <c r="E12" i="2"/>
  <c r="J97" i="2"/>
  <c r="J100" i="2" s="1"/>
  <c r="J86" i="2"/>
  <c r="J90" i="2" s="1"/>
  <c r="J110" i="2"/>
  <c r="J115" i="2" s="1"/>
  <c r="J75" i="2"/>
  <c r="J79" i="2" s="1"/>
  <c r="J80" i="2"/>
  <c r="J85" i="2" s="1"/>
  <c r="G43" i="2"/>
  <c r="F38" i="2"/>
  <c r="G39" i="2"/>
  <c r="F22" i="2"/>
  <c r="F42" i="2"/>
  <c r="E37" i="2"/>
  <c r="E41" i="2"/>
  <c r="X46" i="2"/>
  <c r="C46" i="2" s="1"/>
  <c r="F46" i="2" s="1"/>
  <c r="F34" i="2"/>
  <c r="G31" i="2"/>
  <c r="E29" i="2"/>
  <c r="F26" i="2"/>
  <c r="G23" i="2"/>
  <c r="F20" i="2"/>
  <c r="F15" i="2"/>
  <c r="G22" i="2"/>
  <c r="E22" i="2"/>
  <c r="G42" i="2"/>
  <c r="F41" i="2"/>
  <c r="E40" i="2"/>
  <c r="G38" i="2"/>
  <c r="F37" i="2"/>
  <c r="E36" i="2"/>
  <c r="G34" i="2"/>
  <c r="F33" i="2"/>
  <c r="E32" i="2"/>
  <c r="G30" i="2"/>
  <c r="F29" i="2"/>
  <c r="E28" i="2"/>
  <c r="G26" i="2"/>
  <c r="F25" i="2"/>
  <c r="E24" i="2"/>
  <c r="G21" i="2"/>
  <c r="G20" i="2"/>
  <c r="F19" i="2"/>
  <c r="E17" i="2"/>
  <c r="G15" i="2"/>
  <c r="F14" i="2"/>
  <c r="E13" i="2"/>
  <c r="G18" i="2"/>
  <c r="E18" i="2"/>
  <c r="G35" i="2"/>
  <c r="E33" i="2"/>
  <c r="F30" i="2"/>
  <c r="G27" i="2"/>
  <c r="E25" i="2"/>
  <c r="F21" i="2"/>
  <c r="E19" i="2"/>
  <c r="G16" i="2"/>
  <c r="E14" i="2"/>
  <c r="G12" i="2"/>
  <c r="F43" i="2"/>
  <c r="E42" i="2"/>
  <c r="G40" i="2"/>
  <c r="F39" i="2"/>
  <c r="E38" i="2"/>
  <c r="G36" i="2"/>
  <c r="F35" i="2"/>
  <c r="E34" i="2"/>
  <c r="G32" i="2"/>
  <c r="F31" i="2"/>
  <c r="E30" i="2"/>
  <c r="G28" i="2"/>
  <c r="F27" i="2"/>
  <c r="E26" i="2"/>
  <c r="G24" i="2"/>
  <c r="F23" i="2"/>
  <c r="E21" i="2"/>
  <c r="E20" i="2"/>
  <c r="G17" i="2"/>
  <c r="F16" i="2"/>
  <c r="E15" i="2"/>
  <c r="G13" i="2"/>
  <c r="F12" i="2"/>
  <c r="F18" i="2"/>
  <c r="E43" i="2"/>
  <c r="G41" i="2"/>
  <c r="F40" i="2"/>
  <c r="E39" i="2"/>
  <c r="G37" i="2"/>
  <c r="F36" i="2"/>
  <c r="E35" i="2"/>
  <c r="G33" i="2"/>
  <c r="F32" i="2"/>
  <c r="E31" i="2"/>
  <c r="G29" i="2"/>
  <c r="F28" i="2"/>
  <c r="E27" i="2"/>
  <c r="G25" i="2"/>
  <c r="F24" i="2"/>
  <c r="E23" i="2"/>
  <c r="G19" i="2"/>
  <c r="F17" i="2"/>
  <c r="E16" i="2"/>
  <c r="G14" i="2"/>
  <c r="F13"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<sst xmlns="http://schemas.openxmlformats.org/spreadsheetml/2006/main" count="162" uniqueCount="75">
  <si>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</si>
  <si>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</si>
  <si>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</si>
  <si>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</si>
  <si>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</si>
  <si>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</si>
  <si>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</si>
  <si>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</si>
  <si>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</si>
  <si>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</si>
  <si>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</si>
  <si>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</si>
  <si>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</si>
  <si>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</si>
  <si>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</si>
  <si>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</si>
  <si>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</si>
  <si>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</si>
  <si>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</si>
  <si>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</si>
  <si>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</si>
  <si>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</si>
  <si>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</si>
  <si>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</si>
  <si>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</si>
  <si>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</si>
  <si>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</si>
  <si>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</si>
  <si>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</si>
  <si>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</si>
  <si>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</si>
  <si>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</si>
  <si>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</si>
  <si>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</si>
  <si>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</si>
  <si>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</si>
  <si>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</si>
  <si>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</si>
  <si>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</si>
  <si>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</si>
  <si>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</si>
  <si>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</si>
  <si>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</si>
  <si>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</si>
  <si>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</si>
  <si>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</si>
  <si>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</si>
  <si>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</si>
  <si>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</si>
  <si>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</si>
  <si>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</si>
  <si>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</si>
  <si>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</si>
  <si>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</si>
  <si>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</si>
  <si>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</si>
  <si>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</si>
  <si>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</si>
  <si>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</si>
  <si>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</si>
  <si>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</si>
  <si>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</si>
  <si>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</si>
  <si>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</si>
  <si>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</si>
  <si>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</si>
  <si>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Vollei, frisch aufgeschlagen</t>
  </si>
  <si>
    <t>Puderzucker</t>
  </si>
  <si>
    <t>Weizenmehl Type 550/405</t>
  </si>
  <si>
    <t>Wasser</t>
  </si>
  <si>
    <t>fettarmer Kakao</t>
  </si>
  <si>
    <t>Roulade, dunkel</t>
  </si>
  <si>
    <t>Tortenboden-Super</t>
  </si>
  <si>
    <t>Masse im All-In-Verfahren aufschlagen, bis sie die benötigte Stabilität hat. 
Bei 200° - 220°C schnell backen. Nach dem Backen ein Backpapier mit feinem Zucker bestreuen und die noch heiße Roulade stürzen. Dadurch schmilzt der Zucker und die Roulade bleibt weich und biegsam.</t>
  </si>
  <si>
    <t>für lockere, weiche Biskuit-Rouladen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</si>
</sst>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topLeftCell="B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71</v>
      </c>
      <c r="D3" s="84"/>
      <c r="E3" s="84"/>
      <c r="F3" s="84"/>
      <c r="G3" s="85"/>
      <c r="L3" s="96" t="s">
        <v>32</v>
      </c>
      <c r="M3" s="96"/>
      <c r="O3" s="75">
        <v>10</v>
      </c>
      <c r="Q3" s="35" t="s">
        <v>35</v>
      </c>
    </row>
    <row r="4" spans="1:24" ht="5.25" customHeight="1" x14ac:dyDescent="0.2">
      <c r="A4" s="36"/>
      <c r="B4" s="79"/>
    </row>
    <row r="5" spans="1:24" ht="24.75" customHeight="1" x14ac:dyDescent="0.2">
      <c r="A5" s="36"/>
      <c r="B5" s="79"/>
      <c r="C5" s="97" t="s">
        <v>74</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Vollei, frisch aufgeschlagen</v>
      </c>
      <c r="C12" s="57">
        <f t="shared" ref="C12:C20" si="1">IF(AND(L12&lt;&gt;"",M12&lt;&gt;""),M12,"")</f>
        <v>0.22500000000000001</v>
      </c>
      <c r="D12" s="55" t="str">
        <f t="shared" ref="D12:D20" si="2">IF(AND(O12&lt;&gt;"",M12&lt;&gt;""),$O12,"")</f>
        <v>kg</v>
      </c>
      <c r="E12" s="54">
        <f t="shared" ref="E12:G43" si="3">IF(AND($L$5&gt;0,$O$46&gt;0),"-----",IF($C12&lt;&gt;"",IF($M12&lt;$O$3,$C12*E$47,ROUND($C12*E$47,2)),""))</f>
        <v>0.22500000000000001</v>
      </c>
      <c r="F12" s="54">
        <f t="shared" si="3"/>
        <v>0.45</v>
      </c>
      <c r="G12" s="54">
        <f t="shared" si="3"/>
        <v>0.67500000000000004</v>
      </c>
      <c r="H12" s="9"/>
      <c r="I12" s="11"/>
      <c r="J12" s="37" t="str">
        <f t="shared" ref="J12:J43" si="4">IF(L12&lt;&gt;"","X","")</f>
        <v>X</v>
      </c>
      <c r="K12" s="61" t="s">
        <v>63</v>
      </c>
      <c r="L12" s="45" t="s">
        <v>66</v>
      </c>
      <c r="M12" s="46">
        <v>0.22500000000000001</v>
      </c>
      <c r="N12" s="11"/>
      <c r="O12" s="47" t="s">
        <v>7</v>
      </c>
      <c r="P12" s="11"/>
      <c r="Q12" s="48"/>
      <c r="R12" s="11"/>
      <c r="S12" s="45"/>
      <c r="T12" s="53"/>
      <c r="W12" s="10" t="s">
        <v>7</v>
      </c>
      <c r="X12" s="24">
        <f t="shared" ref="X12:X25" si="5">IF(AND(Q12&lt;&gt;"o",Q12&lt;&gt;"o2",Q12&lt;&gt;"o3"),M12,0)</f>
        <v>0.22500000000000001</v>
      </c>
    </row>
    <row r="13" spans="1:24" s="10" customFormat="1" ht="20.25" customHeight="1" x14ac:dyDescent="0.2">
      <c r="A13" s="9"/>
      <c r="B13" s="51" t="str">
        <f t="shared" si="0"/>
        <v>Puderzucker</v>
      </c>
      <c r="C13" s="57">
        <f t="shared" si="1"/>
        <v>0.15</v>
      </c>
      <c r="D13" s="55" t="str">
        <f t="shared" si="2"/>
        <v>kg</v>
      </c>
      <c r="E13" s="54">
        <f t="shared" si="3"/>
        <v>0.15</v>
      </c>
      <c r="F13" s="54">
        <f t="shared" si="3"/>
        <v>0.3</v>
      </c>
      <c r="G13" s="54">
        <f t="shared" si="3"/>
        <v>0.44999999999999996</v>
      </c>
      <c r="H13" s="9"/>
      <c r="I13" s="11"/>
      <c r="J13" s="37" t="str">
        <f t="shared" si="4"/>
        <v>X</v>
      </c>
      <c r="K13" s="61" t="s">
        <v>63</v>
      </c>
      <c r="L13" s="45" t="s">
        <v>67</v>
      </c>
      <c r="M13" s="46">
        <v>0.15</v>
      </c>
      <c r="N13" s="11"/>
      <c r="O13" s="47" t="s">
        <v>7</v>
      </c>
      <c r="P13" s="11"/>
      <c r="Q13" s="48"/>
      <c r="R13" s="11"/>
      <c r="S13" s="45"/>
      <c r="T13" s="53"/>
      <c r="W13" s="10" t="s">
        <v>7</v>
      </c>
      <c r="X13" s="24">
        <f t="shared" si="5"/>
        <v>0.15</v>
      </c>
    </row>
    <row r="14" spans="1:24" s="10" customFormat="1" ht="20.25" customHeight="1" x14ac:dyDescent="0.2">
      <c r="A14" s="9"/>
      <c r="B14" s="51" t="str">
        <f t="shared" si="0"/>
        <v>Weizenmehl Type 550/405</v>
      </c>
      <c r="C14" s="57">
        <f t="shared" si="1"/>
        <v>0.115</v>
      </c>
      <c r="D14" s="55" t="str">
        <f t="shared" si="2"/>
        <v>kg</v>
      </c>
      <c r="E14" s="54">
        <f t="shared" si="3"/>
        <v>0.115</v>
      </c>
      <c r="F14" s="54">
        <f t="shared" si="3"/>
        <v>0.23</v>
      </c>
      <c r="G14" s="54">
        <f t="shared" si="3"/>
        <v>0.34500000000000003</v>
      </c>
      <c r="H14" s="9"/>
      <c r="I14" s="11"/>
      <c r="J14" s="37" t="str">
        <f t="shared" si="4"/>
        <v>X</v>
      </c>
      <c r="K14" s="61" t="s">
        <v>63</v>
      </c>
      <c r="L14" s="45" t="s">
        <v>68</v>
      </c>
      <c r="M14" s="46">
        <v>0.115</v>
      </c>
      <c r="N14" s="11"/>
      <c r="O14" s="47" t="s">
        <v>7</v>
      </c>
      <c r="P14" s="11"/>
      <c r="Q14" s="48"/>
      <c r="R14" s="11"/>
      <c r="S14" s="45"/>
      <c r="T14" s="53"/>
      <c r="W14" s="10" t="s">
        <v>7</v>
      </c>
      <c r="X14" s="24">
        <f t="shared" si="5"/>
        <v>0.115</v>
      </c>
    </row>
    <row r="15" spans="1:24" s="10" customFormat="1" ht="20.25" customHeight="1" x14ac:dyDescent="0.2">
      <c r="A15" s="9"/>
      <c r="B15" s="51" t="str">
        <f t="shared" si="0"/>
        <v>Wasser</v>
      </c>
      <c r="C15" s="57">
        <f t="shared" si="1"/>
        <v>0.06</v>
      </c>
      <c r="D15" s="55" t="str">
        <f t="shared" si="2"/>
        <v>kg</v>
      </c>
      <c r="E15" s="54">
        <f t="shared" si="3"/>
        <v>0.06</v>
      </c>
      <c r="F15" s="54">
        <f t="shared" si="3"/>
        <v>0.12</v>
      </c>
      <c r="G15" s="54">
        <f t="shared" si="3"/>
        <v>0.18</v>
      </c>
      <c r="H15" s="9"/>
      <c r="I15" s="11"/>
      <c r="J15" s="37" t="str">
        <f t="shared" si="4"/>
        <v>X</v>
      </c>
      <c r="K15" s="61" t="s">
        <v>63</v>
      </c>
      <c r="L15" s="45" t="s">
        <v>69</v>
      </c>
      <c r="M15" s="46">
        <v>0.06</v>
      </c>
      <c r="N15" s="11"/>
      <c r="O15" s="47" t="s">
        <v>7</v>
      </c>
      <c r="P15" s="11"/>
      <c r="Q15" s="48"/>
      <c r="R15" s="11"/>
      <c r="S15" s="45"/>
      <c r="T15" s="53"/>
      <c r="W15" s="10" t="s">
        <v>7</v>
      </c>
      <c r="X15" s="24">
        <f t="shared" si="5"/>
        <v>0.06</v>
      </c>
    </row>
    <row r="16" spans="1:24" s="10" customFormat="1" ht="20.25" customHeight="1" x14ac:dyDescent="0.2">
      <c r="A16" s="9"/>
      <c r="B16" s="51" t="str">
        <f t="shared" si="0"/>
        <v>Tortenboden-Super</v>
      </c>
      <c r="C16" s="57">
        <f t="shared" si="1"/>
        <v>5.5E-2</v>
      </c>
      <c r="D16" s="55" t="str">
        <f t="shared" si="2"/>
        <v>kg</v>
      </c>
      <c r="E16" s="54">
        <f t="shared" si="3"/>
        <v>5.5E-2</v>
      </c>
      <c r="F16" s="54">
        <f t="shared" si="3"/>
        <v>0.11</v>
      </c>
      <c r="G16" s="54">
        <f t="shared" si="3"/>
        <v>0.16500000000000001</v>
      </c>
      <c r="H16" s="9"/>
      <c r="I16" s="11"/>
      <c r="J16" s="37" t="str">
        <f t="shared" si="4"/>
        <v>X</v>
      </c>
      <c r="K16" s="61" t="s">
        <v>63</v>
      </c>
      <c r="L16" s="45" t="s">
        <v>72</v>
      </c>
      <c r="M16" s="46">
        <v>5.5E-2</v>
      </c>
      <c r="N16" s="11"/>
      <c r="O16" s="47" t="s">
        <v>7</v>
      </c>
      <c r="P16" s="11"/>
      <c r="Q16" s="48"/>
      <c r="R16" s="11"/>
      <c r="S16" s="45"/>
      <c r="T16" s="53"/>
      <c r="W16" s="10" t="s">
        <v>7</v>
      </c>
      <c r="X16" s="24">
        <f t="shared" si="5"/>
        <v>5.5E-2</v>
      </c>
    </row>
    <row r="17" spans="1:24" s="10" customFormat="1" ht="20.25" customHeight="1" x14ac:dyDescent="0.2">
      <c r="A17" s="9"/>
      <c r="B17" s="51" t="str">
        <f t="shared" si="0"/>
        <v>fettarmer Kakao</v>
      </c>
      <c r="C17" s="57">
        <f t="shared" si="1"/>
        <v>2.5000000000000001E-2</v>
      </c>
      <c r="D17" s="55" t="str">
        <f t="shared" si="2"/>
        <v>kg</v>
      </c>
      <c r="E17" s="54">
        <f t="shared" si="3"/>
        <v>2.5000000000000001E-2</v>
      </c>
      <c r="F17" s="54">
        <f t="shared" si="3"/>
        <v>0.05</v>
      </c>
      <c r="G17" s="54">
        <f t="shared" si="3"/>
        <v>7.5000000000000011E-2</v>
      </c>
      <c r="H17" s="9"/>
      <c r="I17" s="11"/>
      <c r="J17" s="37" t="str">
        <f t="shared" si="4"/>
        <v>X</v>
      </c>
      <c r="K17" s="61" t="s">
        <v>63</v>
      </c>
      <c r="L17" s="45" t="s">
        <v>70</v>
      </c>
      <c r="M17" s="46">
        <v>2.5000000000000001E-2</v>
      </c>
      <c r="N17" s="11"/>
      <c r="O17" s="47" t="s">
        <v>7</v>
      </c>
      <c r="P17" s="11"/>
      <c r="Q17" s="48"/>
      <c r="R17" s="11"/>
      <c r="S17" s="45"/>
      <c r="T17" s="53"/>
      <c r="W17" s="10" t="s">
        <v>7</v>
      </c>
      <c r="X17" s="24">
        <f t="shared" si="5"/>
        <v>2.5000000000000001E-2</v>
      </c>
    </row>
    <row r="18" spans="1:24" s="10" customFormat="1" ht="20.25" hidden="1" customHeight="1" x14ac:dyDescent="0.2">
      <c r="A18" s="9"/>
      <c r="B18" s="51" t="str">
        <f>IF(L18="","",IF(OR(Q18="U",Q18="O2"),"     "&amp;L18,IF(OR(Q18="U2",Q18="O3"),"         "&amp;L18,IF(Q18="U3","            "&amp;L18,L18))))</f>
        <v/>
      </c>
      <c r="C18" s="57" t="str">
        <f>IF(AND(L18&lt;&gt;"",M18&lt;&gt;""),M18,"")</f>
        <v/>
      </c>
      <c r="D18" s="55" t="str">
        <f>IF(AND(O18&lt;&gt;"",M18&lt;&gt;""),$O18,"")</f>
        <v/>
      </c>
      <c r="E18" s="54" t="str">
        <f t="shared" si="3"/>
        <v/>
      </c>
      <c r="F18" s="54" t="str">
        <f t="shared" si="3"/>
        <v/>
      </c>
      <c r="G18" s="54" t="str">
        <f t="shared" si="3"/>
        <v/>
      </c>
      <c r="H18" s="9"/>
      <c r="I18" s="11"/>
      <c r="J18" s="37" t="str">
        <f>IF(L18&lt;&gt;"","X","")</f>
        <v/>
      </c>
      <c r="K18" s="61" t="s">
        <v>63</v>
      </c>
      <c r="L18" s="45"/>
      <c r="M18" s="46"/>
      <c r="N18" s="11"/>
      <c r="O18" s="47"/>
      <c r="P18" s="11"/>
      <c r="Q18" s="48"/>
      <c r="R18" s="11"/>
      <c r="S18" s="45"/>
      <c r="T18" s="53"/>
      <c r="W18" s="10" t="s">
        <v>7</v>
      </c>
      <c r="X18" s="24">
        <f>IF(AND(Q18&lt;&gt;"o",Q18&lt;&gt;"o2",Q18&lt;&gt;"o3"),M18,0)</f>
        <v>0</v>
      </c>
    </row>
    <row r="19" spans="1:24" s="10" customFormat="1" ht="20.25" hidden="1" customHeight="1" x14ac:dyDescent="0.2">
      <c r="A19" s="9"/>
      <c r="B19" s="51" t="str">
        <f t="shared" si="0"/>
        <v/>
      </c>
      <c r="C19" s="57" t="str">
        <f t="shared" si="1"/>
        <v/>
      </c>
      <c r="D19" s="55" t="str">
        <f t="shared" si="2"/>
        <v/>
      </c>
      <c r="E19" s="54" t="str">
        <f t="shared" si="3"/>
        <v/>
      </c>
      <c r="F19" s="54" t="str">
        <f t="shared" si="3"/>
        <v/>
      </c>
      <c r="G19" s="54" t="str">
        <f t="shared" si="3"/>
        <v/>
      </c>
      <c r="H19" s="9"/>
      <c r="I19" s="11"/>
      <c r="J19" s="37" t="str">
        <f t="shared" si="4"/>
        <v/>
      </c>
      <c r="K19" s="61" t="s">
        <v>63</v>
      </c>
      <c r="L19" s="45"/>
      <c r="M19" s="46"/>
      <c r="N19" s="11"/>
      <c r="O19" s="47"/>
      <c r="P19" s="11"/>
      <c r="Q19" s="48"/>
      <c r="R19" s="11"/>
      <c r="S19" s="45"/>
      <c r="T19" s="53"/>
      <c r="W19" s="10" t="s">
        <v>7</v>
      </c>
      <c r="X19" s="24">
        <f t="shared" si="5"/>
        <v>0</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5"/>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4"/>
        <v/>
      </c>
      <c r="K21" s="61" t="s">
        <v>63</v>
      </c>
      <c r="L21" s="45"/>
      <c r="M21" s="46"/>
      <c r="N21" s="11"/>
      <c r="O21" s="47"/>
      <c r="P21" s="11"/>
      <c r="Q21" s="48"/>
      <c r="R21" s="11"/>
      <c r="S21" s="45"/>
      <c r="T21" s="53"/>
      <c r="W21" s="10" t="s">
        <v>7</v>
      </c>
      <c r="X21" s="24">
        <f t="shared" si="5"/>
        <v>0</v>
      </c>
    </row>
    <row r="22" spans="1:24" s="10" customFormat="1" ht="20.25" hidden="1" customHeight="1" x14ac:dyDescent="0.2">
      <c r="A22" s="9"/>
      <c r="B22" s="51" t="str">
        <f t="shared" si="0"/>
        <v/>
      </c>
      <c r="C22" s="57" t="str">
        <f t="shared" si="6"/>
        <v/>
      </c>
      <c r="D22" s="55" t="str">
        <f t="shared" si="7"/>
        <v/>
      </c>
      <c r="E22" s="54" t="str">
        <f t="shared" si="3"/>
        <v/>
      </c>
      <c r="F22" s="54" t="str">
        <f t="shared" si="3"/>
        <v/>
      </c>
      <c r="G22" s="54" t="str">
        <f t="shared" si="3"/>
        <v/>
      </c>
      <c r="H22" s="9"/>
      <c r="I22" s="11"/>
      <c r="J22" s="37" t="str">
        <f t="shared" si="4"/>
        <v/>
      </c>
      <c r="K22" s="61" t="s">
        <v>63</v>
      </c>
      <c r="L22" s="45"/>
      <c r="M22" s="46"/>
      <c r="N22" s="11"/>
      <c r="O22" s="47"/>
      <c r="P22" s="11"/>
      <c r="Q22" s="48"/>
      <c r="R22" s="11"/>
      <c r="S22" s="45"/>
      <c r="T22" s="53"/>
      <c r="W22" s="10" t="s">
        <v>7</v>
      </c>
      <c r="X22" s="24">
        <f t="shared" si="5"/>
        <v>0</v>
      </c>
    </row>
    <row r="23" spans="1:24" s="10" customFormat="1" ht="20.25" hidden="1" customHeight="1" x14ac:dyDescent="0.2">
      <c r="A23" s="9"/>
      <c r="B23" s="51" t="str">
        <f t="shared" si="0"/>
        <v/>
      </c>
      <c r="C23" s="57" t="str">
        <f t="shared" si="6"/>
        <v/>
      </c>
      <c r="D23" s="55" t="str">
        <f t="shared" si="7"/>
        <v/>
      </c>
      <c r="E23" s="54" t="str">
        <f t="shared" si="3"/>
        <v/>
      </c>
      <c r="F23" s="54" t="str">
        <f t="shared" si="3"/>
        <v/>
      </c>
      <c r="G23" s="54" t="str">
        <f t="shared" si="3"/>
        <v/>
      </c>
      <c r="H23" s="9"/>
      <c r="I23" s="11"/>
      <c r="J23" s="37" t="str">
        <f t="shared" si="4"/>
        <v/>
      </c>
      <c r="K23" s="61" t="s">
        <v>63</v>
      </c>
      <c r="L23" s="45"/>
      <c r="M23" s="46"/>
      <c r="N23" s="11"/>
      <c r="O23" s="47"/>
      <c r="P23" s="11"/>
      <c r="Q23" s="48"/>
      <c r="R23" s="11"/>
      <c r="S23" s="45"/>
      <c r="T23" s="53"/>
      <c r="W23" s="10" t="s">
        <v>7</v>
      </c>
      <c r="X23" s="24">
        <f t="shared" si="5"/>
        <v>0</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4"/>
        <v/>
      </c>
      <c r="K24" s="61" t="s">
        <v>63</v>
      </c>
      <c r="L24" s="45"/>
      <c r="M24" s="46"/>
      <c r="N24" s="11"/>
      <c r="O24" s="47"/>
      <c r="P24" s="11"/>
      <c r="Q24" s="48"/>
      <c r="R24" s="11"/>
      <c r="S24" s="45"/>
      <c r="T24" s="53"/>
      <c r="W24" s="10" t="s">
        <v>7</v>
      </c>
      <c r="X24" s="24">
        <f t="shared" si="5"/>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4"/>
        <v/>
      </c>
      <c r="K25" s="61" t="s">
        <v>63</v>
      </c>
      <c r="L25" s="45"/>
      <c r="M25" s="46"/>
      <c r="N25" s="11"/>
      <c r="O25" s="47"/>
      <c r="P25" s="11"/>
      <c r="Q25" s="48"/>
      <c r="R25" s="11"/>
      <c r="S25" s="45"/>
      <c r="T25" s="53"/>
      <c r="W25" s="10" t="s">
        <v>7</v>
      </c>
      <c r="X25" s="24">
        <f t="shared" si="5"/>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4"/>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4"/>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4"/>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42049.996442824071</v>
      </c>
      <c r="C46" s="16">
        <f>IF(O46&gt;0,"",X46)</f>
        <v>0.63000000000000012</v>
      </c>
      <c r="D46" s="70"/>
      <c r="E46" s="72">
        <f>IF($O$46&gt;0,"-----",IF($L$5&lt;&gt;"",$L$5*E10,E10*$C$46))</f>
        <v>0.63000000000000012</v>
      </c>
      <c r="F46" s="72">
        <f>IF($O$46&gt;0,"-----",IF($L$5&lt;&gt;"",$L$5*F10,F10*$C$46))</f>
        <v>1.2600000000000002</v>
      </c>
      <c r="G46" s="72">
        <f>IF($O$46&gt;0,"-----",IF($L$5&lt;&gt;"",$L$5*G10,G10*$C$46))</f>
        <v>1.8900000000000003</v>
      </c>
      <c r="H46"/>
      <c r="I46" s="4"/>
      <c r="J46" s="38" t="s">
        <v>30</v>
      </c>
      <c r="K46" s="14"/>
      <c r="L46" s="14"/>
      <c r="M46" s="14"/>
      <c r="N46" s="14"/>
      <c r="O46" s="76">
        <f>COUNTIF(O12:O43,"=St.")</f>
        <v>0</v>
      </c>
      <c r="P46" s="14"/>
      <c r="Q46" s="14"/>
      <c r="R46" s="2"/>
      <c r="X46" s="25">
        <f>SUM(X11:X45)</f>
        <v>0.63000000000000012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85.5" customHeight="1" x14ac:dyDescent="0.25">
      <c r="A54" s="23"/>
      <c r="B54" s="87" t="s">
        <v>73</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0"/>
      <c r="D62" s="81"/>
      <c r="E62" s="81"/>
      <c r="F62" s="81"/>
      <c r="G62" s="82"/>
      <c r="H62" s="23"/>
      <c r="I62" s="23"/>
      <c r="J62" s="38" t="str">
        <f>IF(C62&lt;&gt;"","X","")</f>
        <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hidden="1" customHeight="1" x14ac:dyDescent="0.25">
      <c r="A64" s="34"/>
      <c r="B64" s="33" t="s">
        <v>17</v>
      </c>
      <c r="C64" s="80"/>
      <c r="D64" s="81"/>
      <c r="E64" s="81"/>
      <c r="F64" s="81"/>
      <c r="G64" s="82"/>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80"/>
      <c r="D81" s="81"/>
      <c r="E81" s="81"/>
      <c r="F81" s="81"/>
      <c r="G81" s="82"/>
      <c r="H81" s="23"/>
      <c r="I81" s="23"/>
      <c r="J81" s="38" t="str">
        <f>IF(C81&lt;&gt;"","X","")</f>
        <v/>
      </c>
      <c r="K81" s="23"/>
      <c r="L81" s="23"/>
      <c r="M81" s="23"/>
      <c r="N81" s="23"/>
      <c r="O81" s="23"/>
      <c r="P81" s="23"/>
      <c r="Q81" s="23"/>
      <c r="R81" s="23"/>
    </row>
    <row r="82" spans="1:18" s="26" customFormat="1" ht="18.75" hidden="1" customHeight="1" x14ac:dyDescent="0.25">
      <c r="A82" s="34"/>
      <c r="B82" s="33" t="s">
        <v>20</v>
      </c>
      <c r="C82" s="80"/>
      <c r="D82" s="81"/>
      <c r="E82" s="81"/>
      <c r="F82" s="81"/>
      <c r="G82" s="82"/>
      <c r="H82" s="23"/>
      <c r="I82" s="23"/>
      <c r="J82" s="38" t="str">
        <f>IF(C82&lt;&gt;"","X","")</f>
        <v/>
      </c>
      <c r="K82" s="23"/>
      <c r="L82" s="23"/>
      <c r="M82" s="23"/>
      <c r="N82" s="23"/>
      <c r="O82" s="23"/>
      <c r="P82" s="23"/>
      <c r="Q82" s="23"/>
      <c r="R82" s="23"/>
    </row>
    <row r="83" spans="1:18" s="26" customFormat="1" ht="18.75" hidden="1" customHeight="1" x14ac:dyDescent="0.25">
      <c r="A83" s="34"/>
      <c r="B83" s="33" t="s">
        <v>8</v>
      </c>
      <c r="C83" s="80"/>
      <c r="D83" s="81"/>
      <c r="E83" s="81"/>
      <c r="F83" s="81"/>
      <c r="G83" s="82"/>
      <c r="H83" s="23"/>
      <c r="I83" s="23"/>
      <c r="J83" s="38" t="str">
        <f>IF(C83&lt;&gt;"","X","")</f>
        <v/>
      </c>
      <c r="K83" s="23"/>
      <c r="L83" s="23"/>
      <c r="M83" s="23"/>
      <c r="N83" s="23"/>
      <c r="O83" s="23"/>
      <c r="P83" s="23"/>
      <c r="Q83" s="23"/>
      <c r="R83" s="23"/>
    </row>
    <row r="84" spans="1:18" s="26" customFormat="1" ht="18.75" hidden="1" customHeight="1" x14ac:dyDescent="0.25">
      <c r="A84" s="34"/>
      <c r="B84" s="33" t="s">
        <v>9</v>
      </c>
      <c r="C84" s="80"/>
      <c r="D84" s="81"/>
      <c r="E84" s="81"/>
      <c r="F84" s="81"/>
      <c r="G84" s="82"/>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hidden="1" x14ac:dyDescent="0.25">
      <c r="A116" s="34"/>
      <c r="B116" s="65" t="s">
        <v>29</v>
      </c>
      <c r="C116" s="34"/>
      <c r="D116" s="34"/>
      <c r="E116" s="34"/>
      <c r="F116" s="34"/>
      <c r="G116" s="34"/>
      <c r="H116" s="23"/>
      <c r="I116" s="23"/>
      <c r="J116" s="38" t="str">
        <f>IF(J117="X","X","")</f>
        <v/>
      </c>
      <c r="K116" s="23"/>
      <c r="L116" s="23"/>
      <c r="M116" s="23"/>
      <c r="N116" s="23"/>
      <c r="O116" s="23"/>
      <c r="P116" s="23"/>
      <c r="Q116" s="23"/>
      <c r="R116" s="23"/>
    </row>
    <row r="117" spans="1:18" s="26" customFormat="1" ht="54.75" hidden="1" customHeight="1" x14ac:dyDescent="0.25">
      <c r="A117" s="23"/>
      <c r="B117" s="93"/>
      <c r="C117" s="94"/>
      <c r="D117" s="94"/>
      <c r="E117" s="94"/>
      <c r="F117" s="94"/>
      <c r="G117" s="95"/>
      <c r="H117" s="23"/>
      <c r="I117" s="23"/>
      <c r="J117" s="38" t="str">
        <f>IF(B117&lt;&gt;"","X","")</f>
        <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19:T44 S19:S43 J7:L11 J12:N43 P12:Q43 S12:T18">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2015-02-14T22:55:01Z</dcterms:modified>
</cp:coreProperties>
</file>