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304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75" i="2" s="1"/>
  <c r="J79" i="2" s="1"/>
  <c r="J95" i="2"/>
  <c r="J94" i="2"/>
  <c r="J93" i="2"/>
  <c r="J92" i="2"/>
  <c r="J114" i="2"/>
  <c r="J113" i="2"/>
  <c r="J112" i="2"/>
  <c r="J111" i="2"/>
  <c r="J110" i="2" s="1"/>
  <c r="J115" i="2" s="1"/>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E13" i="2"/>
  <c r="J86" i="2"/>
  <c r="J90" i="2" s="1"/>
  <c r="J80" i="2"/>
  <c r="J85" i="2" s="1"/>
  <c r="E37" i="2"/>
  <c r="E41" i="2"/>
  <c r="F22" i="2"/>
  <c r="F42" i="2"/>
  <c r="G39" i="2"/>
  <c r="G43" i="2"/>
  <c r="F38"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<sst xmlns="http://schemas.openxmlformats.org/spreadsheetml/2006/main" count="167" uniqueCount="78">
  <si>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</si>
  <si>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</si>
  <si>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</si>
  <si>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</si>
  <si>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</si>
  <si>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</si>
  <si>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</si>
  <si>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</si>
  <si>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</si>
  <si>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</si>
  <si>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</si>
  <si>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</si>
  <si>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</si>
  <si>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</si>
  <si>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</si>
  <si>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</si>
  <si>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</si>
  <si>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</si>
  <si>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</si>
  <si>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</si>
  <si>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</si>
  <si>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</si>
  <si>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</si>
  <si>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</si>
  <si>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</si>
  <si>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</si>
  <si>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</si>
  <si>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</si>
  <si>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</si>
  <si>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</si>
  <si>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</si>
  <si>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</si>
  <si>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</si>
  <si>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</si>
  <si>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</si>
  <si>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</si>
  <si>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</si>
  <si>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</si>
  <si>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</si>
  <si>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</si>
  <si>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</si>
  <si>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</si>
  <si>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</si>
  <si>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</si>
  <si>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</si>
  <si>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</si>
  <si>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</si>
  <si>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</si>
  <si>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</si>
  <si>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</si>
  <si>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</si>
  <si>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</si>
  <si>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</si>
  <si>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</si>
  <si>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</si>
  <si>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</si>
  <si>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</si>
  <si>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</si>
  <si>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</si>
  <si>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</si>
  <si>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</si>
  <si>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</si>
  <si>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</si>
  <si>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</si>
  <si>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</si>
  <si>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</si>
  <si>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Puderzucker</t>
  </si>
  <si>
    <t>Weizenmehl Type 550</t>
  </si>
  <si>
    <t>Weizenstärke</t>
  </si>
  <si>
    <t>Milchpulver</t>
  </si>
  <si>
    <t>Tortenboden-Super</t>
  </si>
  <si>
    <t>Vollei frisch aufgeschlagen</t>
  </si>
  <si>
    <t>Wasser</t>
  </si>
  <si>
    <t>-</t>
  </si>
  <si>
    <t>Butter flüssig</t>
  </si>
  <si>
    <t>Wiener Masse, dunkel</t>
  </si>
  <si>
    <t>Rührzeit je nach Rührmaschine, Aufschlagvolumen 330 - 350.
Nach dem Aufschlagen die erwärmte Butter unterziehen. 
Bei 190°C ca. 30 Minuten backen.</t>
  </si>
  <si>
    <t>für locker-leichte Böden im All-In-Verfahren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</si>
</sst>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topLeftCell="B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75</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77</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Puderzucker</v>
      </c>
      <c r="C12" s="57">
        <f t="shared" ref="C12:C20" si="1">IF(AND(L12&lt;&gt;"",M12&lt;&gt;""),M12,"")</f>
        <v>0.15</v>
      </c>
      <c r="D12" s="55" t="str">
        <f t="shared" ref="D12:D20" si="2">IF(AND(O12&lt;&gt;"",M12&lt;&gt;""),$O12,"")</f>
        <v>kg</v>
      </c>
      <c r="E12" s="54">
        <f t="shared" ref="E12:G21" si="3">IF(AND($L$5&gt;0,$O$46&gt;0),"-----",IF($C12&lt;&gt;"",IF($M12&lt;$O$3,$C12*E$47,ROUND($C12*E$47,2)),""))</f>
        <v>0.15</v>
      </c>
      <c r="F12" s="54">
        <f t="shared" si="3"/>
        <v>0.3</v>
      </c>
      <c r="G12" s="54">
        <f t="shared" si="3"/>
        <v>0.44999999999999996</v>
      </c>
      <c r="H12" s="9"/>
      <c r="I12" s="11"/>
      <c r="J12" s="37" t="str">
        <f>IF(L12&lt;&gt;"","X","")</f>
        <v>X</v>
      </c>
      <c r="K12" s="61" t="s">
        <v>63</v>
      </c>
      <c r="L12" s="45" t="s">
        <v>66</v>
      </c>
      <c r="M12" s="46">
        <v>0.15</v>
      </c>
      <c r="N12" s="11"/>
      <c r="O12" s="47" t="s">
        <v>7</v>
      </c>
      <c r="P12" s="11"/>
      <c r="Q12" s="48"/>
      <c r="R12" s="11"/>
      <c r="S12" s="45"/>
      <c r="T12" s="53"/>
      <c r="W12" s="10" t="s">
        <v>7</v>
      </c>
      <c r="X12" s="24">
        <f t="shared" ref="X12:X25" si="4">IF(AND(Q12&lt;&gt;"o",Q12&lt;&gt;"o2",Q12&lt;&gt;"o3"),M12,0)</f>
        <v>0.15</v>
      </c>
    </row>
    <row r="13" spans="1:24" s="10" customFormat="1" ht="20.25" customHeight="1" x14ac:dyDescent="0.2">
      <c r="A13" s="9"/>
      <c r="B13" s="51" t="str">
        <f t="shared" si="0"/>
        <v>Weizenmehl Type 550</v>
      </c>
      <c r="C13" s="57">
        <f t="shared" si="1"/>
        <v>0.08</v>
      </c>
      <c r="D13" s="55" t="str">
        <f t="shared" si="2"/>
        <v>kg</v>
      </c>
      <c r="E13" s="54">
        <f t="shared" si="3"/>
        <v>0.08</v>
      </c>
      <c r="F13" s="54">
        <f t="shared" si="3"/>
        <v>0.16</v>
      </c>
      <c r="G13" s="54">
        <f t="shared" si="3"/>
        <v>0.24</v>
      </c>
      <c r="H13" s="9"/>
      <c r="I13" s="11"/>
      <c r="J13" s="37" t="str">
        <f t="shared" ref="J13:J43" si="5">IF(L13&lt;&gt;"","X","")</f>
        <v>X</v>
      </c>
      <c r="K13" s="61" t="s">
        <v>63</v>
      </c>
      <c r="L13" s="45" t="s">
        <v>67</v>
      </c>
      <c r="M13" s="46">
        <v>0.08</v>
      </c>
      <c r="N13" s="11"/>
      <c r="O13" s="47" t="s">
        <v>7</v>
      </c>
      <c r="P13" s="11"/>
      <c r="Q13" s="48"/>
      <c r="R13" s="11"/>
      <c r="S13" s="45"/>
      <c r="T13" s="53"/>
      <c r="W13" s="10" t="s">
        <v>7</v>
      </c>
      <c r="X13" s="24">
        <f t="shared" si="4"/>
        <v>0.08</v>
      </c>
    </row>
    <row r="14" spans="1:24" s="10" customFormat="1" ht="20.25" customHeight="1" x14ac:dyDescent="0.2">
      <c r="A14" s="9"/>
      <c r="B14" s="51" t="str">
        <f t="shared" si="0"/>
        <v>Weizenstärke</v>
      </c>
      <c r="C14" s="57">
        <f t="shared" si="1"/>
        <v>6.5000000000000002E-2</v>
      </c>
      <c r="D14" s="55" t="str">
        <f t="shared" si="2"/>
        <v>kg</v>
      </c>
      <c r="E14" s="54">
        <f t="shared" si="3"/>
        <v>6.5000000000000002E-2</v>
      </c>
      <c r="F14" s="54">
        <f t="shared" si="3"/>
        <v>0.13</v>
      </c>
      <c r="G14" s="54">
        <f t="shared" si="3"/>
        <v>0.19500000000000001</v>
      </c>
      <c r="H14" s="9"/>
      <c r="I14" s="11"/>
      <c r="J14" s="37" t="str">
        <f t="shared" si="5"/>
        <v>X</v>
      </c>
      <c r="K14" s="61" t="s">
        <v>63</v>
      </c>
      <c r="L14" s="45" t="s">
        <v>68</v>
      </c>
      <c r="M14" s="46">
        <v>6.5000000000000002E-2</v>
      </c>
      <c r="N14" s="11"/>
      <c r="O14" s="47" t="s">
        <v>7</v>
      </c>
      <c r="P14" s="11"/>
      <c r="Q14" s="48"/>
      <c r="R14" s="11"/>
      <c r="S14" s="45"/>
      <c r="T14" s="53"/>
      <c r="W14" s="10" t="s">
        <v>7</v>
      </c>
      <c r="X14" s="24">
        <f t="shared" si="4"/>
        <v>6.5000000000000002E-2</v>
      </c>
    </row>
    <row r="15" spans="1:24" s="10" customFormat="1" ht="20.25" customHeight="1" x14ac:dyDescent="0.2">
      <c r="A15" s="9"/>
      <c r="B15" s="51" t="str">
        <f t="shared" si="0"/>
        <v>Milchpulver</v>
      </c>
      <c r="C15" s="57">
        <f t="shared" si="1"/>
        <v>2.5000000000000001E-2</v>
      </c>
      <c r="D15" s="55" t="str">
        <f t="shared" si="2"/>
        <v>kg</v>
      </c>
      <c r="E15" s="54">
        <f t="shared" si="3"/>
        <v>2.5000000000000001E-2</v>
      </c>
      <c r="F15" s="54">
        <f t="shared" si="3"/>
        <v>0.05</v>
      </c>
      <c r="G15" s="54">
        <f t="shared" si="3"/>
        <v>7.5000000000000011E-2</v>
      </c>
      <c r="H15" s="9"/>
      <c r="I15" s="11"/>
      <c r="J15" s="37" t="str">
        <f t="shared" si="5"/>
        <v>X</v>
      </c>
      <c r="K15" s="61" t="s">
        <v>63</v>
      </c>
      <c r="L15" s="45" t="s">
        <v>69</v>
      </c>
      <c r="M15" s="46">
        <v>2.5000000000000001E-2</v>
      </c>
      <c r="N15" s="11"/>
      <c r="O15" s="47" t="s">
        <v>7</v>
      </c>
      <c r="P15" s="11"/>
      <c r="Q15" s="48"/>
      <c r="R15" s="11"/>
      <c r="S15" s="45"/>
      <c r="T15" s="53"/>
      <c r="W15" s="10" t="s">
        <v>7</v>
      </c>
      <c r="X15" s="24">
        <f t="shared" si="4"/>
        <v>2.5000000000000001E-2</v>
      </c>
    </row>
    <row r="16" spans="1:24" s="10" customFormat="1" ht="20.25" customHeight="1" x14ac:dyDescent="0.2">
      <c r="A16" s="9"/>
      <c r="B16" s="51" t="str">
        <f t="shared" si="0"/>
        <v>Tortenboden-Super</v>
      </c>
      <c r="C16" s="57">
        <f t="shared" si="1"/>
        <v>0.06</v>
      </c>
      <c r="D16" s="55" t="str">
        <f t="shared" si="2"/>
        <v>kg</v>
      </c>
      <c r="E16" s="54">
        <f t="shared" si="3"/>
        <v>0.06</v>
      </c>
      <c r="F16" s="54">
        <f t="shared" si="3"/>
        <v>0.12</v>
      </c>
      <c r="G16" s="54">
        <f t="shared" si="3"/>
        <v>0.18</v>
      </c>
      <c r="H16" s="9"/>
      <c r="I16" s="11"/>
      <c r="J16" s="37" t="str">
        <f t="shared" si="5"/>
        <v>X</v>
      </c>
      <c r="K16" s="61" t="s">
        <v>63</v>
      </c>
      <c r="L16" s="45" t="s">
        <v>70</v>
      </c>
      <c r="M16" s="46">
        <v>0.06</v>
      </c>
      <c r="N16" s="11"/>
      <c r="O16" s="47" t="s">
        <v>7</v>
      </c>
      <c r="P16" s="11"/>
      <c r="Q16" s="48"/>
      <c r="R16" s="11"/>
      <c r="S16" s="45"/>
      <c r="T16" s="53"/>
      <c r="W16" s="10" t="s">
        <v>7</v>
      </c>
      <c r="X16" s="24">
        <f t="shared" si="4"/>
        <v>0.06</v>
      </c>
    </row>
    <row r="17" spans="1:24" s="10" customFormat="1" ht="20.25" customHeight="1" x14ac:dyDescent="0.2">
      <c r="A17" s="9"/>
      <c r="B17" s="51" t="str">
        <f t="shared" si="0"/>
        <v>Vollei frisch aufgeschlagen</v>
      </c>
      <c r="C17" s="57">
        <f t="shared" si="1"/>
        <v>0.2</v>
      </c>
      <c r="D17" s="55" t="str">
        <f t="shared" si="2"/>
        <v>kg</v>
      </c>
      <c r="E17" s="54">
        <f t="shared" si="3"/>
        <v>0.2</v>
      </c>
      <c r="F17" s="54">
        <f t="shared" si="3"/>
        <v>0.4</v>
      </c>
      <c r="G17" s="54">
        <f t="shared" si="3"/>
        <v>0.60000000000000009</v>
      </c>
      <c r="H17" s="9"/>
      <c r="I17" s="11"/>
      <c r="J17" s="37" t="str">
        <f t="shared" si="5"/>
        <v>X</v>
      </c>
      <c r="K17" s="61" t="s">
        <v>63</v>
      </c>
      <c r="L17" s="45" t="s">
        <v>71</v>
      </c>
      <c r="M17" s="46">
        <v>0.2</v>
      </c>
      <c r="N17" s="11"/>
      <c r="O17" s="47" t="s">
        <v>7</v>
      </c>
      <c r="P17" s="11"/>
      <c r="Q17" s="48"/>
      <c r="R17" s="11"/>
      <c r="S17" s="45"/>
      <c r="T17" s="53"/>
      <c r="W17" s="10" t="s">
        <v>7</v>
      </c>
      <c r="X17" s="24">
        <f t="shared" si="4"/>
        <v>0.2</v>
      </c>
    </row>
    <row r="18" spans="1:24" s="10" customFormat="1" ht="20.25" customHeight="1" x14ac:dyDescent="0.2">
      <c r="A18" s="9"/>
      <c r="B18" s="51" t="str">
        <f t="shared" si="0"/>
        <v>Wasser</v>
      </c>
      <c r="C18" s="57">
        <f t="shared" si="1"/>
        <v>7.4999999999999997E-2</v>
      </c>
      <c r="D18" s="55" t="str">
        <f t="shared" si="2"/>
        <v>kg</v>
      </c>
      <c r="E18" s="54">
        <f t="shared" si="3"/>
        <v>7.4999999999999997E-2</v>
      </c>
      <c r="F18" s="54">
        <f t="shared" si="3"/>
        <v>0.15</v>
      </c>
      <c r="G18" s="54">
        <f t="shared" si="3"/>
        <v>0.22499999999999998</v>
      </c>
      <c r="H18" s="9"/>
      <c r="I18" s="11"/>
      <c r="J18" s="37" t="str">
        <f t="shared" si="5"/>
        <v>X</v>
      </c>
      <c r="K18" s="61" t="s">
        <v>63</v>
      </c>
      <c r="L18" s="45" t="s">
        <v>72</v>
      </c>
      <c r="M18" s="46">
        <v>7.4999999999999997E-2</v>
      </c>
      <c r="N18" s="11"/>
      <c r="O18" s="47" t="s">
        <v>7</v>
      </c>
      <c r="P18" s="11"/>
      <c r="Q18" s="48"/>
      <c r="R18" s="11"/>
      <c r="S18" s="45"/>
      <c r="T18" s="53"/>
      <c r="W18" s="10" t="s">
        <v>7</v>
      </c>
      <c r="X18" s="24">
        <f t="shared" si="4"/>
        <v>7.4999999999999997E-2</v>
      </c>
    </row>
    <row r="19" spans="1:24" s="10" customFormat="1" ht="20.25" customHeight="1" x14ac:dyDescent="0.2">
      <c r="A19" s="9"/>
      <c r="B19" s="51" t="str">
        <f t="shared" si="0"/>
        <v>-</v>
      </c>
      <c r="C19" s="57" t="str">
        <f t="shared" si="1"/>
        <v/>
      </c>
      <c r="D19" s="55" t="str">
        <f t="shared" si="2"/>
        <v/>
      </c>
      <c r="E19" s="54" t="str">
        <f t="shared" si="3"/>
        <v/>
      </c>
      <c r="F19" s="54" t="str">
        <f t="shared" si="3"/>
        <v/>
      </c>
      <c r="G19" s="54" t="str">
        <f t="shared" si="3"/>
        <v/>
      </c>
      <c r="H19" s="9"/>
      <c r="I19" s="11"/>
      <c r="J19" s="37" t="str">
        <f t="shared" si="5"/>
        <v>X</v>
      </c>
      <c r="K19" s="61" t="s">
        <v>63</v>
      </c>
      <c r="L19" s="45" t="s">
        <v>73</v>
      </c>
      <c r="M19" s="46"/>
      <c r="N19" s="11"/>
      <c r="O19" s="47"/>
      <c r="P19" s="11"/>
      <c r="Q19" s="48"/>
      <c r="R19" s="11"/>
      <c r="S19" s="45"/>
      <c r="T19" s="53"/>
      <c r="W19" s="10" t="s">
        <v>7</v>
      </c>
      <c r="X19" s="24">
        <f t="shared" si="4"/>
        <v>0</v>
      </c>
    </row>
    <row r="20" spans="1:24" s="10" customFormat="1" ht="20.25" customHeight="1" x14ac:dyDescent="0.2">
      <c r="A20" s="9"/>
      <c r="B20" s="51" t="str">
        <f t="shared" si="0"/>
        <v>Butter flüssig</v>
      </c>
      <c r="C20" s="57">
        <f t="shared" si="1"/>
        <v>2.5000000000000001E-2</v>
      </c>
      <c r="D20" s="55" t="str">
        <f t="shared" si="2"/>
        <v>kg</v>
      </c>
      <c r="E20" s="54">
        <f t="shared" si="3"/>
        <v>2.5000000000000001E-2</v>
      </c>
      <c r="F20" s="54">
        <f t="shared" si="3"/>
        <v>0.05</v>
      </c>
      <c r="G20" s="54">
        <f t="shared" si="3"/>
        <v>7.5000000000000011E-2</v>
      </c>
      <c r="H20" s="9"/>
      <c r="I20" s="11"/>
      <c r="J20" s="37" t="str">
        <f>IF(L20&lt;&gt;"","X","")</f>
        <v>X</v>
      </c>
      <c r="K20" s="61" t="s">
        <v>63</v>
      </c>
      <c r="L20" s="45" t="s">
        <v>74</v>
      </c>
      <c r="M20" s="46">
        <v>2.5000000000000001E-2</v>
      </c>
      <c r="N20" s="11"/>
      <c r="O20" s="47" t="s">
        <v>7</v>
      </c>
      <c r="P20" s="11"/>
      <c r="Q20" s="48"/>
      <c r="R20" s="11"/>
      <c r="S20" s="45"/>
      <c r="T20" s="53"/>
      <c r="W20" s="10" t="s">
        <v>7</v>
      </c>
      <c r="X20" s="24">
        <f t="shared" si="4"/>
        <v>2.5000000000000001E-2</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42049.993251851854</v>
      </c>
      <c r="C46" s="16">
        <f>IF(O46&gt;0,"",X46)</f>
        <v>0.68</v>
      </c>
      <c r="D46" s="70"/>
      <c r="E46" s="72">
        <f>IF($O$46&gt;0,"-----",IF($L$5&lt;&gt;"",$L$5*E10,E10*$C$46))</f>
        <v>0.68</v>
      </c>
      <c r="F46" s="72">
        <f>IF($O$46&gt;0,"-----",IF($L$5&lt;&gt;"",$L$5*F10,F10*$C$46))</f>
        <v>1.36</v>
      </c>
      <c r="G46" s="72">
        <f>IF($O$46&gt;0,"-----",IF($L$5&lt;&gt;"",$L$5*G10,G10*$C$46))</f>
        <v>2.04</v>
      </c>
      <c r="H46"/>
      <c r="I46" s="4"/>
      <c r="J46" s="38" t="s">
        <v>30</v>
      </c>
      <c r="K46" s="14"/>
      <c r="L46" s="14"/>
      <c r="M46" s="14"/>
      <c r="N46" s="14"/>
      <c r="O46" s="76">
        <f>COUNTIF(O12:O43,"=St.")</f>
        <v>0</v>
      </c>
      <c r="P46" s="14"/>
      <c r="Q46" s="14"/>
      <c r="R46" s="2"/>
      <c r="X46" s="25">
        <f>SUM(X11:X45)</f>
        <v>0.68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67.5" customHeight="1" x14ac:dyDescent="0.25">
      <c r="A54" s="23"/>
      <c r="B54" s="87" t="s">
        <v>76</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3"/>
      <c r="C117" s="84"/>
      <c r="D117" s="84"/>
      <c r="E117" s="84"/>
      <c r="F117" s="84"/>
      <c r="G117" s="85"/>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2015-02-14T22:50:19Z</dcterms:modified>
</cp:coreProperties>
</file>